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29"/>
  <workbookPr defaultThemeVersion="124226"/>
  <mc:AlternateContent xmlns:mc="http://schemas.openxmlformats.org/markup-compatibility/2006">
    <mc:Choice Requires="x15">
      <x15ac:absPath xmlns:x15ac="http://schemas.microsoft.com/office/spreadsheetml/2010/11/ac" url="P:\01 SALES FOLDER\3CATALOG DETAILS\2020\20-15 12 Day Insert\POs\"/>
    </mc:Choice>
  </mc:AlternateContent>
  <xr:revisionPtr revIDLastSave="0" documentId="13_ncr:1_{31148F67-A1A3-4D0D-B82A-19EFFB9DF007}" xr6:coauthVersionLast="45" xr6:coauthVersionMax="45" xr10:uidLastSave="{00000000-0000-0000-0000-000000000000}"/>
  <bookViews>
    <workbookView xWindow="-108" yWindow="-108" windowWidth="23256" windowHeight="12576" xr2:uid="{00000000-000D-0000-FFFF-FFFF00000000}"/>
  </bookViews>
  <sheets>
    <sheet name="Crossway" sheetId="1" r:id="rId1"/>
    <sheet name="HarperCollins" sheetId="2" r:id="rId2"/>
    <sheet name="Tyndale" sheetId="3" r:id="rId3"/>
  </sheets>
  <externalReferences>
    <externalReference r:id="rId4"/>
  </externalReferences>
  <definedNames>
    <definedName name="_xlnm.Print_Area" localSheetId="1">HarperCollins!$A$1:$H$33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32" i="2" l="1"/>
  <c r="A31" i="2"/>
  <c r="A30" i="2"/>
  <c r="A29" i="2"/>
  <c r="A28" i="2"/>
  <c r="K26" i="2"/>
  <c r="J26" i="2"/>
  <c r="I26" i="2"/>
  <c r="K25" i="2"/>
  <c r="J25" i="2"/>
  <c r="I25" i="2"/>
  <c r="K24" i="2"/>
  <c r="J24" i="2"/>
  <c r="I24" i="2"/>
  <c r="K23" i="2"/>
  <c r="J23" i="2"/>
  <c r="I23" i="2"/>
  <c r="K22" i="2"/>
  <c r="J22" i="2"/>
  <c r="I22" i="2"/>
  <c r="K21" i="2"/>
  <c r="J21" i="2"/>
  <c r="I21" i="2"/>
  <c r="K20" i="2"/>
  <c r="J20" i="2"/>
  <c r="I20" i="2"/>
  <c r="K19" i="2"/>
  <c r="J19" i="2"/>
  <c r="I19" i="2"/>
  <c r="K18" i="2"/>
  <c r="J18" i="2"/>
  <c r="I18" i="2"/>
  <c r="K17" i="2"/>
  <c r="J17" i="2"/>
  <c r="I17" i="2"/>
  <c r="K16" i="2"/>
  <c r="J16" i="2"/>
  <c r="I16" i="2"/>
  <c r="K15" i="2"/>
  <c r="J15" i="2"/>
  <c r="I15" i="2"/>
  <c r="K14" i="2"/>
  <c r="J14" i="2"/>
  <c r="I14" i="2"/>
  <c r="K13" i="2"/>
  <c r="C33" i="2" s="1"/>
  <c r="J13" i="2"/>
  <c r="I13" i="2"/>
  <c r="I33" i="2" s="1"/>
  <c r="E8" i="2"/>
  <c r="E7" i="2"/>
  <c r="C7" i="2"/>
  <c r="E6" i="2"/>
  <c r="C6" i="2"/>
  <c r="C5" i="2"/>
  <c r="E3" i="2"/>
  <c r="C3" i="2"/>
</calcChain>
</file>

<file path=xl/sharedStrings.xml><?xml version="1.0" encoding="utf-8"?>
<sst xmlns="http://schemas.openxmlformats.org/spreadsheetml/2006/main" count="250" uniqueCount="135">
  <si>
    <r>
      <rPr>
        <sz val="10"/>
        <rFont val="Arial"/>
        <family val="2"/>
      </rPr>
      <t>Advertised Catalog Items</t>
    </r>
  </si>
  <si>
    <r>
      <rPr>
        <sz val="10"/>
        <rFont val="Arial"/>
        <family val="2"/>
      </rPr>
      <t>Product Title</t>
    </r>
  </si>
  <si>
    <r>
      <rPr>
        <sz val="10"/>
        <rFont val="Arial"/>
        <family val="2"/>
      </rPr>
      <t>Author/Artist</t>
    </r>
  </si>
  <si>
    <r>
      <rPr>
        <sz val="10"/>
        <rFont val="Arial"/>
        <family val="2"/>
      </rPr>
      <t>Format</t>
    </r>
  </si>
  <si>
    <r>
      <rPr>
        <sz val="10"/>
        <rFont val="Arial"/>
        <family val="2"/>
      </rPr>
      <t>Qty</t>
    </r>
  </si>
  <si>
    <r>
      <rPr>
        <sz val="10"/>
        <rFont val="Arial"/>
        <family val="2"/>
      </rPr>
      <t>List Price</t>
    </r>
  </si>
  <si>
    <r>
      <rPr>
        <sz val="10"/>
        <rFont val="Arial"/>
        <family val="2"/>
      </rPr>
      <t>Sale Price</t>
    </r>
  </si>
  <si>
    <r>
      <rPr>
        <sz val="10"/>
        <rFont val="Arial"/>
        <family val="2"/>
      </rPr>
      <t>Promo Disc %</t>
    </r>
  </si>
  <si>
    <r>
      <rPr>
        <sz val="10"/>
        <rFont val="Arial"/>
        <family val="2"/>
      </rPr>
      <t>Total</t>
    </r>
  </si>
  <si>
    <r>
      <rPr>
        <sz val="9"/>
        <color rgb="FF404040"/>
        <rFont val="Arial"/>
        <family val="2"/>
      </rPr>
      <t>New Morning Mercies</t>
    </r>
  </si>
  <si>
    <r>
      <rPr>
        <sz val="9"/>
        <color rgb="FF404040"/>
        <rFont val="Arial"/>
        <family val="2"/>
      </rPr>
      <t>Paul David Tripp</t>
    </r>
  </si>
  <si>
    <r>
      <rPr>
        <sz val="9"/>
        <color rgb="FF404040"/>
        <rFont val="Arial"/>
        <family val="2"/>
      </rPr>
      <t>HC</t>
    </r>
  </si>
  <si>
    <t>1300 Crescent St
Wheaton, IL 60187
Ph: 800-323-3890</t>
  </si>
  <si>
    <t xml:space="preserve">Crossway 
12 Days of Christmas Insert 2020
Catalog Purchase Order </t>
  </si>
  <si>
    <t>ISBN/UPC</t>
  </si>
  <si>
    <t xml:space="preserve">Munce 12 Days of Christmas Sale </t>
  </si>
  <si>
    <t>HCCP Rep Name:</t>
  </si>
  <si>
    <t>Ship Date:</t>
  </si>
  <si>
    <t>PO #:</t>
  </si>
  <si>
    <t>Promo Start Date:</t>
  </si>
  <si>
    <t>Account Name:</t>
  </si>
  <si>
    <t>Promo End Date:</t>
  </si>
  <si>
    <t>Account Number:</t>
  </si>
  <si>
    <t>Order Due Date:</t>
  </si>
  <si>
    <t>Promo Name:</t>
  </si>
  <si>
    <t>Date Ordered:</t>
  </si>
  <si>
    <t>Promo Code:</t>
  </si>
  <si>
    <t>M12DAYS</t>
  </si>
  <si>
    <t>Dating:</t>
  </si>
  <si>
    <t xml:space="preserve">Promotional orders submitted by the due date listed above are eligible for 90 days' dating; orders of 30 units or more receive free freight </t>
  </si>
  <si>
    <t xml:space="preserve"> </t>
  </si>
  <si>
    <t>Qty</t>
  </si>
  <si>
    <t>ISBN</t>
  </si>
  <si>
    <t>Title</t>
  </si>
  <si>
    <t>Sale Notes</t>
  </si>
  <si>
    <t>Price</t>
  </si>
  <si>
    <t>Sale Price</t>
  </si>
  <si>
    <t>Discount</t>
  </si>
  <si>
    <t>Margin</t>
  </si>
  <si>
    <t>Net</t>
  </si>
  <si>
    <t>Net Sum</t>
  </si>
  <si>
    <t>9780310455370</t>
  </si>
  <si>
    <t>Adventure Bible Field Notes Acts</t>
  </si>
  <si>
    <t>9780310455332</t>
  </si>
  <si>
    <t>Adventure Bible Field Notes Luke</t>
  </si>
  <si>
    <t>9781400219490</t>
  </si>
  <si>
    <t>Dream Big</t>
  </si>
  <si>
    <t>POS Credit</t>
  </si>
  <si>
    <t>9780718039875</t>
  </si>
  <si>
    <t>Forgiving What You Cant Forget</t>
  </si>
  <si>
    <t>9780785224020</t>
  </si>
  <si>
    <t xml:space="preserve">Forward </t>
  </si>
  <si>
    <t>9781400211883</t>
  </si>
  <si>
    <t>Grace For The Moment Family Devotional</t>
  </si>
  <si>
    <t>9780310766797</t>
  </si>
  <si>
    <t>I Can Read My Illustrated Bible</t>
  </si>
  <si>
    <t>9780718086107</t>
  </si>
  <si>
    <t>Indescribable</t>
  </si>
  <si>
    <t>9780310769903</t>
  </si>
  <si>
    <t>Jesus Storybook Bible A Christmas Collection</t>
  </si>
  <si>
    <t>9780310109440</t>
  </si>
  <si>
    <t>NIV Adventure Bible With Magnetic Closure</t>
  </si>
  <si>
    <t>9780310448976</t>
  </si>
  <si>
    <t>NIV Study Bible Fully Revised Edtion BL</t>
  </si>
  <si>
    <t>9780310109457</t>
  </si>
  <si>
    <t>NKJV Adventure Bible With Magnetic Closure</t>
  </si>
  <si>
    <t>9780785232049</t>
  </si>
  <si>
    <t>Pass It On</t>
  </si>
  <si>
    <t>Sale Stickers</t>
  </si>
  <si>
    <t xml:space="preserve">9780310264040  </t>
  </si>
  <si>
    <t>Sale Stickers 30% Off Sheet of 14</t>
  </si>
  <si>
    <t>30% off</t>
  </si>
  <si>
    <t>9780310270089</t>
  </si>
  <si>
    <t>Sale Stickers 40% Off Sheet of 14</t>
  </si>
  <si>
    <t>40% off</t>
  </si>
  <si>
    <t xml:space="preserve">9780310208556  </t>
  </si>
  <si>
    <t>Sale Stickers $9.97 Sheet of 14</t>
  </si>
  <si>
    <t>9781404134119</t>
  </si>
  <si>
    <t>PRICE STICKER $5.00</t>
  </si>
  <si>
    <t>Total Units:</t>
  </si>
  <si>
    <t>Avg. Mar</t>
  </si>
  <si>
    <t>Total Net:</t>
  </si>
  <si>
    <t xml:space="preserve">        Tyndale House Publishers - Munce 12 Days of Christmas 2020 Promotion                   </t>
  </si>
  <si>
    <r>
      <rPr>
        <b/>
        <sz val="14"/>
        <color rgb="FFFF0000"/>
        <rFont val="Calibri"/>
        <family val="2"/>
      </rPr>
      <t xml:space="preserve">Please return your order to your Tyndale Sales Rep. </t>
    </r>
    <r>
      <rPr>
        <b/>
        <sz val="11"/>
        <color indexed="30"/>
        <rFont val="Calibri"/>
        <family val="2"/>
      </rPr>
      <t/>
    </r>
  </si>
  <si>
    <t>Account #</t>
  </si>
  <si>
    <r>
      <rPr>
        <b/>
        <u/>
        <sz val="12"/>
        <color theme="1"/>
        <rFont val="Calibri"/>
        <family val="2"/>
        <scheme val="minor"/>
      </rPr>
      <t>Notes:</t>
    </r>
    <r>
      <rPr>
        <b/>
        <sz val="12"/>
        <color theme="1"/>
        <rFont val="Calibri"/>
        <family val="2"/>
        <scheme val="minor"/>
      </rPr>
      <t xml:space="preserve">  Orders with 30+ units qualify for free-freight and 60-day billing. Contact your Tyndale Sales Rep for information regarding how to receive the best discount!  You may add additional products of your choice to the bottom of this form and they will receive 48% and ship free-freight .  Items with a discount of 70% or greater are non-returnable.</t>
    </r>
  </si>
  <si>
    <t>Store Name</t>
  </si>
  <si>
    <t>Buyer</t>
  </si>
  <si>
    <t>City, State</t>
  </si>
  <si>
    <t>PO #</t>
  </si>
  <si>
    <r>
      <t xml:space="preserve">                      </t>
    </r>
    <r>
      <rPr>
        <b/>
        <sz val="10"/>
        <color theme="1"/>
        <rFont val="Calibri"/>
        <family val="2"/>
        <scheme val="minor"/>
      </rPr>
      <t>LL = Leather-Like;  HC = Hardcover; SC = Softcover; LP = Large Print</t>
    </r>
  </si>
  <si>
    <r>
      <rPr>
        <b/>
        <sz val="12"/>
        <color rgb="FFC00000"/>
        <rFont val="Calibri"/>
        <family val="2"/>
        <scheme val="minor"/>
      </rPr>
      <t xml:space="preserve">                </t>
    </r>
    <r>
      <rPr>
        <b/>
        <sz val="12"/>
        <color rgb="FFFF0000"/>
        <rFont val="Calibri"/>
        <family val="2"/>
        <scheme val="minor"/>
      </rPr>
      <t xml:space="preserve">     </t>
    </r>
    <r>
      <rPr>
        <b/>
        <u/>
        <sz val="12"/>
        <color rgb="FFFF0000"/>
        <rFont val="Calibri"/>
        <family val="2"/>
        <scheme val="minor"/>
      </rPr>
      <t>Discounts for New Releases</t>
    </r>
    <r>
      <rPr>
        <b/>
        <sz val="12"/>
        <color rgb="FFFF0000"/>
        <rFont val="Calibri"/>
        <family val="2"/>
        <scheme val="minor"/>
      </rPr>
      <t>: 1-2 copies = 48%; 3-5 = 50%; 6+ = 52%</t>
    </r>
  </si>
  <si>
    <t>QTY</t>
  </si>
  <si>
    <t>Author</t>
  </si>
  <si>
    <t>Regular Retail Price</t>
  </si>
  <si>
    <t>Binding</t>
  </si>
  <si>
    <t>Product Type</t>
  </si>
  <si>
    <t>Sugg. Sale Price</t>
  </si>
  <si>
    <t>Discount Start Date</t>
  </si>
  <si>
    <t>Discount End Date</t>
  </si>
  <si>
    <t>Comment</t>
  </si>
  <si>
    <t>Bibles</t>
  </si>
  <si>
    <t>Boys Life Application Study Bible, NLT Midnight Blue LTHRL</t>
  </si>
  <si>
    <t>Tyndale</t>
  </si>
  <si>
    <t>LeatherLike</t>
  </si>
  <si>
    <t>Credit Back - 12 Day Sale</t>
  </si>
  <si>
    <t>Boys Life Application Study Bible, NLT Neon Black LTHRL</t>
  </si>
  <si>
    <t>Girls Life Application Study Bible, NLT Teal/Pink Flowers LTHRL</t>
  </si>
  <si>
    <t>Girls Life Application Study Bible, NLT Purple/Teal Flower LTHRL</t>
  </si>
  <si>
    <t>Life Application Study Bible NLT Third Edition HC</t>
  </si>
  <si>
    <t>Hardcover</t>
  </si>
  <si>
    <t>Up to 55%</t>
  </si>
  <si>
    <t>Life Application Study Bible, NLT Third Edition, Blrown/Tan LTHRL</t>
  </si>
  <si>
    <t>Life Application Study Bible, NLT Third Edition Teal Blue LTHRL</t>
  </si>
  <si>
    <t>Life Application Study Bible, NLT Third Edition Purple LTHRL</t>
  </si>
  <si>
    <t>Life Application Study Bible, NLT Third Edition Black/Onyx LTHRL</t>
  </si>
  <si>
    <t>Life Application Study Bible, Large Print NLT Third Edition Teal Blue THRL</t>
  </si>
  <si>
    <t>Life Application Study Bible, Large Print NLT Third Edition Black/Onyx LTHRL</t>
  </si>
  <si>
    <t>Life Application Study Bible, Large Print Third Edition HC</t>
  </si>
  <si>
    <t>Life Application Study Bible, Large Print NLT Third Edition Brown/Mahogany LTHRL</t>
  </si>
  <si>
    <t>Life Application Study Bible, Personal Size, NLT Third Edition HC</t>
  </si>
  <si>
    <t>Life Application Study Bible, Personal Size, NLT Third Edition Brown/Mahogany LTHRL</t>
  </si>
  <si>
    <t>Life Application Study Bible, Personal Size, NLT Third Edition Teal Blue LTHRL</t>
  </si>
  <si>
    <t>Life Application Study Bible, Large Print Third Edition Berry LTHRL</t>
  </si>
  <si>
    <t>Teen Life Application Study Bible, NLT Brown LTHRL</t>
  </si>
  <si>
    <t>TYndale</t>
  </si>
  <si>
    <t>Teen Life Application Study Bible, NLT Teal LTHRL</t>
  </si>
  <si>
    <t>Thinline Reference Holy Bible, Filament Enabled Edition, NLT Rustic Brown LTHRL</t>
  </si>
  <si>
    <t>Credit Back - for sales on 12/16/2020 ONLY.</t>
  </si>
  <si>
    <t>Kids</t>
  </si>
  <si>
    <t>The Epic Bible HC</t>
  </si>
  <si>
    <t>Kingstone Media Group, Inc.</t>
  </si>
  <si>
    <t>52, 55 (for 6+ units), 60 (for 10+ untis)</t>
  </si>
  <si>
    <t>Credit Back - for sales on 12/18/2020 ONLY.</t>
  </si>
  <si>
    <t>Additional Titles of Your Choosing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</si>
</sst>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4" formatCode="_(&quot;$&quot;* #,##0.00_);_(&quot;$&quot;* \(#,##0.00\);_(&quot;$&quot;* &quot;-&quot;??_);_(@_)"/>
    <numFmt numFmtId="43" formatCode="_(* #,##0.00_);_(* \(#,##0.00\);_(* &quot;-&quot;??_);_(@_)"/>
    <numFmt numFmtId="164" formatCode="\$0.00"/>
    <numFmt numFmtId="165" formatCode="&quot;$&quot;#,##0.00"/>
    <numFmt numFmtId="166" formatCode="0.0%"/>
  </numFmts>
  <fonts count="27" x14ac:knownFonts="1">
    <font>
      <sz val="10"/>
      <color rgb="FF000000"/>
      <name val="Times New Roman"/>
      <charset val="204"/>
    </font>
    <font>
      <sz val="10"/>
      <name val="Arial"/>
    </font>
    <font>
      <sz val="9"/>
      <name val="Arial"/>
    </font>
    <font>
      <sz val="9"/>
      <color rgb="FF404040"/>
      <name val="Arial"/>
      <family val="2"/>
    </font>
    <font>
      <sz val="10"/>
      <name val="Arial"/>
      <family val="2"/>
    </font>
    <font>
      <b/>
      <sz val="14"/>
      <color theme="1"/>
      <name val="Calibri"/>
      <family val="2"/>
      <scheme val="minor"/>
    </font>
    <font>
      <sz val="10"/>
      <color rgb="FF000000"/>
      <name val="Times New Roman"/>
      <charset val="204"/>
    </font>
    <font>
      <b/>
      <sz val="11"/>
      <color theme="1"/>
      <name val="Calibri"/>
      <family val="2"/>
      <scheme val="minor"/>
    </font>
    <font>
      <sz val="11"/>
      <color theme="0"/>
      <name val="Calibri"/>
      <family val="2"/>
      <scheme val="minor"/>
    </font>
    <font>
      <sz val="16"/>
      <color theme="1"/>
      <name val="Calibri"/>
      <family val="2"/>
      <scheme val="minor"/>
    </font>
    <font>
      <i/>
      <sz val="11"/>
      <color theme="1"/>
      <name val="Calibri"/>
      <family val="2"/>
      <scheme val="minor"/>
    </font>
    <font>
      <b/>
      <sz val="12"/>
      <color theme="1"/>
      <name val="Calibri"/>
      <family val="2"/>
      <scheme val="minor"/>
    </font>
    <font>
      <sz val="10"/>
      <color rgb="FFFF0000"/>
      <name val="Calibri"/>
      <family val="2"/>
      <scheme val="minor"/>
    </font>
    <font>
      <sz val="11"/>
      <name val="Calibri"/>
      <family val="2"/>
      <scheme val="minor"/>
    </font>
    <font>
      <sz val="10"/>
      <color theme="1"/>
      <name val="Calibri"/>
      <family val="2"/>
      <scheme val="minor"/>
    </font>
    <font>
      <b/>
      <sz val="20"/>
      <color theme="1"/>
      <name val="Calibri"/>
      <family val="2"/>
      <scheme val="minor"/>
    </font>
    <font>
      <b/>
      <sz val="18"/>
      <color theme="1"/>
      <name val="Calibri"/>
      <family val="2"/>
      <scheme val="minor"/>
    </font>
    <font>
      <b/>
      <sz val="18"/>
      <color rgb="FFFF0000"/>
      <name val="Calibri"/>
      <family val="2"/>
    </font>
    <font>
      <b/>
      <sz val="14"/>
      <color rgb="FFFF0000"/>
      <name val="Calibri"/>
      <family val="2"/>
    </font>
    <font>
      <b/>
      <sz val="11"/>
      <color indexed="30"/>
      <name val="Calibri"/>
      <family val="2"/>
    </font>
    <font>
      <b/>
      <u/>
      <sz val="12"/>
      <color theme="1"/>
      <name val="Calibri"/>
      <family val="2"/>
      <scheme val="minor"/>
    </font>
    <font>
      <b/>
      <sz val="9"/>
      <color theme="1"/>
      <name val="Calibri"/>
      <family val="2"/>
      <scheme val="minor"/>
    </font>
    <font>
      <b/>
      <sz val="10"/>
      <color rgb="FFC00000"/>
      <name val="Calibri"/>
      <family val="2"/>
      <scheme val="minor"/>
    </font>
    <font>
      <b/>
      <sz val="10"/>
      <color theme="1"/>
      <name val="Calibri"/>
      <family val="2"/>
      <scheme val="minor"/>
    </font>
    <font>
      <b/>
      <sz val="12"/>
      <color rgb="FFC00000"/>
      <name val="Calibri"/>
      <family val="2"/>
      <scheme val="minor"/>
    </font>
    <font>
      <b/>
      <sz val="12"/>
      <color rgb="FFFF0000"/>
      <name val="Calibri"/>
      <family val="2"/>
      <scheme val="minor"/>
    </font>
    <font>
      <b/>
      <u/>
      <sz val="12"/>
      <color rgb="FFFF0000"/>
      <name val="Calibri"/>
      <family val="2"/>
      <scheme val="minor"/>
    </font>
  </fonts>
  <fills count="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0"/>
        <bgColor indexed="64"/>
      </patternFill>
    </fill>
    <fill>
      <patternFill patternType="solid">
        <fgColor theme="5" tint="0.39997558519241921"/>
        <bgColor indexed="64"/>
      </patternFill>
    </fill>
    <fill>
      <patternFill patternType="solid">
        <fgColor theme="7" tint="0.59999389629810485"/>
        <bgColor indexed="64"/>
      </patternFill>
    </fill>
    <fill>
      <patternFill patternType="solid">
        <fgColor theme="7" tint="0.39997558519241921"/>
        <bgColor indexed="64"/>
      </patternFill>
    </fill>
    <fill>
      <patternFill patternType="solid">
        <fgColor theme="9" tint="0.59999389629810485"/>
        <bgColor indexed="64"/>
      </patternFill>
    </fill>
  </fills>
  <borders count="30">
    <border>
      <left/>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theme="4" tint="-0.499984740745262"/>
      </bottom>
      <diagonal/>
    </border>
    <border>
      <left style="thin">
        <color auto="1"/>
      </left>
      <right style="thin">
        <color auto="1"/>
      </right>
      <top style="thin">
        <color auto="1"/>
      </top>
      <bottom style="thin">
        <color auto="1"/>
      </bottom>
      <diagonal/>
    </border>
    <border>
      <left style="thin">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diagonal/>
    </border>
    <border>
      <left/>
      <right/>
      <top style="thin">
        <color auto="1"/>
      </top>
      <bottom/>
      <diagonal/>
    </border>
    <border>
      <left style="medium">
        <color indexed="64"/>
      </left>
      <right/>
      <top style="medium">
        <color indexed="64"/>
      </top>
      <bottom/>
      <diagonal/>
    </border>
    <border>
      <left/>
      <right style="medium">
        <color indexed="64"/>
      </right>
      <top style="medium">
        <color indexed="64"/>
      </top>
      <bottom/>
      <diagonal/>
    </border>
    <border>
      <left style="thin">
        <color auto="1"/>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indexed="64"/>
      </left>
      <right style="thin">
        <color indexed="64"/>
      </right>
      <top/>
      <bottom style="thin">
        <color indexed="64"/>
      </bottom>
      <diagonal/>
    </border>
  </borders>
  <cellStyleXfs count="3">
    <xf numFmtId="0" fontId="0" fillId="0" borderId="0"/>
    <xf numFmtId="44" fontId="6" fillId="0" borderId="0" applyFont="0" applyFill="0" applyBorder="0" applyAlignment="0" applyProtection="0"/>
    <xf numFmtId="9" fontId="6" fillId="0" borderId="0" applyFont="0" applyFill="0" applyBorder="0" applyAlignment="0" applyProtection="0"/>
  </cellStyleXfs>
  <cellXfs count="159">
    <xf numFmtId="0" fontId="0" fillId="0" borderId="0" xfId="0" applyFill="1" applyBorder="1" applyAlignment="1">
      <alignment horizontal="left" vertical="top"/>
    </xf>
    <xf numFmtId="0" fontId="0" fillId="0" borderId="0" xfId="0" applyFill="1" applyBorder="1" applyAlignment="1">
      <alignment horizontal="left" vertical="center" wrapText="1"/>
    </xf>
    <xf numFmtId="0" fontId="0" fillId="0" borderId="0" xfId="0" applyFill="1" applyBorder="1" applyAlignment="1">
      <alignment horizontal="left" wrapText="1"/>
    </xf>
    <xf numFmtId="0" fontId="0" fillId="0" borderId="0" xfId="0"/>
    <xf numFmtId="0" fontId="0" fillId="0" borderId="0" xfId="0" applyAlignment="1">
      <alignment wrapText="1"/>
    </xf>
    <xf numFmtId="0" fontId="0" fillId="0" borderId="0" xfId="0" applyAlignment="1">
      <alignment horizontal="center"/>
    </xf>
    <xf numFmtId="0" fontId="5" fillId="0" borderId="0" xfId="0" applyFont="1" applyAlignment="1">
      <alignment wrapText="1"/>
    </xf>
    <xf numFmtId="0" fontId="1" fillId="0" borderId="1" xfId="0" applyFont="1" applyFill="1" applyBorder="1" applyAlignment="1">
      <alignment horizontal="center" wrapText="1"/>
    </xf>
    <xf numFmtId="0" fontId="1" fillId="0" borderId="2" xfId="0" applyFont="1" applyFill="1" applyBorder="1" applyAlignment="1">
      <alignment horizontal="center" wrapText="1"/>
    </xf>
    <xf numFmtId="0" fontId="2" fillId="0" borderId="1" xfId="0" applyFont="1" applyFill="1" applyBorder="1" applyAlignment="1">
      <alignment vertical="center" wrapText="1"/>
    </xf>
    <xf numFmtId="0" fontId="2" fillId="0" borderId="1" xfId="0" applyFont="1" applyFill="1" applyBorder="1" applyAlignment="1">
      <alignment horizontal="center" vertical="center" wrapText="1"/>
    </xf>
    <xf numFmtId="0" fontId="0" fillId="0" borderId="2" xfId="0" applyFill="1" applyBorder="1" applyAlignment="1">
      <alignment horizontal="center" vertical="center" wrapText="1"/>
    </xf>
    <xf numFmtId="164" fontId="3" fillId="0" borderId="1" xfId="0" applyNumberFormat="1" applyFont="1" applyFill="1" applyBorder="1" applyAlignment="1">
      <alignment horizontal="center" vertical="center" shrinkToFit="1"/>
    </xf>
    <xf numFmtId="0" fontId="0" fillId="0" borderId="1" xfId="0" applyFill="1" applyBorder="1" applyAlignment="1">
      <alignment horizontal="center" vertical="center" wrapText="1"/>
    </xf>
    <xf numFmtId="1" fontId="3" fillId="0" borderId="2" xfId="0" applyNumberFormat="1" applyFont="1" applyFill="1" applyBorder="1" applyAlignment="1">
      <alignment horizontal="center" vertical="center" shrinkToFit="1"/>
    </xf>
    <xf numFmtId="0" fontId="0" fillId="0" borderId="13" xfId="0" applyBorder="1" applyAlignment="1">
      <alignment horizontal="center"/>
    </xf>
    <xf numFmtId="0" fontId="0" fillId="0" borderId="13" xfId="0" applyBorder="1"/>
    <xf numFmtId="165" fontId="0" fillId="0" borderId="13" xfId="0" applyNumberFormat="1" applyBorder="1"/>
    <xf numFmtId="10" fontId="9" fillId="0" borderId="13" xfId="0" applyNumberFormat="1" applyFont="1" applyBorder="1" applyAlignment="1">
      <alignment horizontal="right" vertical="center"/>
    </xf>
    <xf numFmtId="10" fontId="0" fillId="0" borderId="0" xfId="2" applyNumberFormat="1" applyFont="1"/>
    <xf numFmtId="44" fontId="0" fillId="0" borderId="0" xfId="1" applyFont="1"/>
    <xf numFmtId="165" fontId="0" fillId="0" borderId="0" xfId="0" applyNumberFormat="1"/>
    <xf numFmtId="10" fontId="0" fillId="0" borderId="0" xfId="0" applyNumberFormat="1"/>
    <xf numFmtId="0" fontId="0" fillId="0" borderId="0" xfId="0" applyAlignment="1">
      <alignment horizontal="right"/>
    </xf>
    <xf numFmtId="0" fontId="0" fillId="0" borderId="14" xfId="0" applyBorder="1" applyAlignment="1">
      <alignment horizontal="center" vertical="center"/>
    </xf>
    <xf numFmtId="49" fontId="0" fillId="0" borderId="14" xfId="0" applyNumberFormat="1" applyBorder="1" applyAlignment="1">
      <alignment horizontal="center" vertical="center"/>
    </xf>
    <xf numFmtId="0" fontId="10" fillId="0" borderId="0" xfId="0" applyFont="1" applyAlignment="1">
      <alignment horizontal="right"/>
    </xf>
    <xf numFmtId="0" fontId="11" fillId="0" borderId="14" xfId="0" applyFont="1" applyBorder="1" applyAlignment="1">
      <alignment horizontal="center" vertical="center"/>
    </xf>
    <xf numFmtId="166" fontId="0" fillId="0" borderId="14" xfId="0" applyNumberFormat="1" applyBorder="1" applyAlignment="1">
      <alignment horizontal="center"/>
    </xf>
    <xf numFmtId="0" fontId="7" fillId="3" borderId="15" xfId="0" applyFont="1" applyFill="1" applyBorder="1" applyAlignment="1">
      <alignment horizontal="center"/>
    </xf>
    <xf numFmtId="0" fontId="7" fillId="3" borderId="16" xfId="0" applyFont="1" applyFill="1" applyBorder="1" applyAlignment="1">
      <alignment horizontal="center"/>
    </xf>
    <xf numFmtId="165" fontId="7" fillId="3" borderId="16" xfId="0" applyNumberFormat="1" applyFont="1" applyFill="1" applyBorder="1" applyAlignment="1">
      <alignment horizontal="center"/>
    </xf>
    <xf numFmtId="0" fontId="7" fillId="3" borderId="16" xfId="0" applyFont="1" applyFill="1" applyBorder="1" applyAlignment="1">
      <alignment horizontal="center" wrapText="1"/>
    </xf>
    <xf numFmtId="10" fontId="7" fillId="3" borderId="17" xfId="0" applyNumberFormat="1" applyFont="1" applyFill="1" applyBorder="1" applyAlignment="1">
      <alignment horizontal="center"/>
    </xf>
    <xf numFmtId="10" fontId="7" fillId="3" borderId="15" xfId="2" applyNumberFormat="1" applyFont="1" applyFill="1" applyBorder="1" applyAlignment="1">
      <alignment horizontal="center"/>
    </xf>
    <xf numFmtId="44" fontId="7" fillId="3" borderId="16" xfId="1" applyFont="1" applyFill="1" applyBorder="1" applyAlignment="1">
      <alignment horizontal="center"/>
    </xf>
    <xf numFmtId="44" fontId="7" fillId="3" borderId="17" xfId="1" applyFont="1" applyFill="1" applyBorder="1" applyAlignment="1">
      <alignment horizontal="center"/>
    </xf>
    <xf numFmtId="0" fontId="0" fillId="0" borderId="18" xfId="0" applyBorder="1" applyAlignment="1">
      <alignment horizontal="center"/>
    </xf>
    <xf numFmtId="0" fontId="0" fillId="0" borderId="18" xfId="0" applyBorder="1"/>
    <xf numFmtId="0" fontId="11" fillId="0" borderId="18" xfId="0" applyFont="1" applyBorder="1" applyAlignment="1">
      <alignment horizontal="center"/>
    </xf>
    <xf numFmtId="165" fontId="0" fillId="0" borderId="18" xfId="0" applyNumberFormat="1" applyBorder="1"/>
    <xf numFmtId="10" fontId="0" fillId="0" borderId="18" xfId="0" applyNumberFormat="1" applyBorder="1"/>
    <xf numFmtId="10" fontId="0" fillId="0" borderId="18" xfId="2" applyNumberFormat="1" applyFont="1" applyBorder="1"/>
    <xf numFmtId="44" fontId="0" fillId="0" borderId="18" xfId="1" applyFont="1" applyBorder="1"/>
    <xf numFmtId="0" fontId="0" fillId="0" borderId="14" xfId="0" applyBorder="1" applyAlignment="1">
      <alignment horizontal="center"/>
    </xf>
    <xf numFmtId="49" fontId="0" fillId="0" borderId="14" xfId="0" quotePrefix="1" applyNumberFormat="1" applyBorder="1" applyAlignment="1">
      <alignment horizontal="left"/>
    </xf>
    <xf numFmtId="0" fontId="13" fillId="0" borderId="14" xfId="0" applyFont="1" applyBorder="1" applyAlignment="1">
      <alignment wrapText="1"/>
    </xf>
    <xf numFmtId="0" fontId="13" fillId="0" borderId="14" xfId="0" applyFont="1" applyBorder="1" applyAlignment="1">
      <alignment horizontal="center" vertical="center" wrapText="1"/>
    </xf>
    <xf numFmtId="44" fontId="0" fillId="0" borderId="14" xfId="1" applyFont="1" applyBorder="1"/>
    <xf numFmtId="44" fontId="0" fillId="0" borderId="14" xfId="1" applyFont="1" applyFill="1" applyBorder="1" applyAlignment="1">
      <alignment horizontal="center"/>
    </xf>
    <xf numFmtId="10" fontId="0" fillId="0" borderId="14" xfId="2" applyNumberFormat="1" applyFont="1" applyFill="1" applyBorder="1"/>
    <xf numFmtId="10" fontId="0" fillId="0" borderId="14" xfId="2" applyNumberFormat="1" applyFont="1" applyBorder="1"/>
    <xf numFmtId="49" fontId="0" fillId="0" borderId="14" xfId="0" applyNumberFormat="1" applyBorder="1" applyAlignment="1">
      <alignment horizontal="left"/>
    </xf>
    <xf numFmtId="0" fontId="0" fillId="0" borderId="14" xfId="0" applyBorder="1" applyAlignment="1">
      <alignment wrapText="1"/>
    </xf>
    <xf numFmtId="49" fontId="0" fillId="0" borderId="14" xfId="0" quotePrefix="1" applyNumberFormat="1" applyBorder="1"/>
    <xf numFmtId="44" fontId="0" fillId="0" borderId="14" xfId="1" applyFont="1" applyBorder="1" applyAlignment="1">
      <alignment horizontal="center"/>
    </xf>
    <xf numFmtId="0" fontId="13" fillId="0" borderId="14" xfId="0" applyFont="1" applyBorder="1"/>
    <xf numFmtId="43" fontId="0" fillId="0" borderId="14" xfId="1" applyNumberFormat="1" applyFont="1" applyBorder="1"/>
    <xf numFmtId="0" fontId="0" fillId="0" borderId="14" xfId="0" quotePrefix="1" applyBorder="1"/>
    <xf numFmtId="0" fontId="0" fillId="0" borderId="14" xfId="0" applyBorder="1"/>
    <xf numFmtId="43" fontId="0" fillId="0" borderId="14" xfId="0" applyNumberFormat="1" applyBorder="1"/>
    <xf numFmtId="10" fontId="0" fillId="0" borderId="14" xfId="0" applyNumberFormat="1" applyBorder="1"/>
    <xf numFmtId="0" fontId="8" fillId="0" borderId="14" xfId="0" applyFont="1" applyBorder="1"/>
    <xf numFmtId="0" fontId="0" fillId="0" borderId="0" xfId="0" applyAlignment="1">
      <alignment horizontal="center" vertical="center"/>
    </xf>
    <xf numFmtId="0" fontId="10" fillId="0" borderId="19" xfId="0" applyFont="1" applyBorder="1" applyAlignment="1">
      <alignment horizontal="right" vertical="center"/>
    </xf>
    <xf numFmtId="0" fontId="5" fillId="0" borderId="0" xfId="0" applyFont="1" applyAlignment="1">
      <alignment horizontal="left" vertical="center"/>
    </xf>
    <xf numFmtId="165" fontId="0" fillId="0" borderId="0" xfId="0" applyNumberFormat="1" applyAlignment="1">
      <alignment vertical="center"/>
    </xf>
    <xf numFmtId="10" fontId="0" fillId="0" borderId="0" xfId="0" applyNumberFormat="1" applyAlignment="1">
      <alignment vertical="center"/>
    </xf>
    <xf numFmtId="0" fontId="0" fillId="0" borderId="0" xfId="0" applyAlignment="1">
      <alignment vertical="center"/>
    </xf>
    <xf numFmtId="10" fontId="14" fillId="0" borderId="0" xfId="2" applyNumberFormat="1" applyFont="1" applyAlignment="1">
      <alignment horizontal="right" vertical="center"/>
    </xf>
    <xf numFmtId="44" fontId="0" fillId="0" borderId="0" xfId="1" applyFont="1" applyAlignment="1">
      <alignment vertical="center"/>
    </xf>
    <xf numFmtId="0" fontId="10" fillId="0" borderId="0" xfId="0" applyFont="1" applyAlignment="1">
      <alignment horizontal="right" vertical="center"/>
    </xf>
    <xf numFmtId="165" fontId="5" fillId="0" borderId="0" xfId="0" applyNumberFormat="1" applyFont="1" applyAlignment="1">
      <alignment horizontal="left" vertical="center"/>
    </xf>
    <xf numFmtId="1" fontId="0" fillId="0" borderId="20" xfId="0" applyNumberFormat="1" applyBorder="1"/>
    <xf numFmtId="0" fontId="15" fillId="0" borderId="18" xfId="0" applyFont="1" applyBorder="1"/>
    <xf numFmtId="165" fontId="0" fillId="0" borderId="18" xfId="0" applyNumberFormat="1" applyBorder="1" applyAlignment="1">
      <alignment horizontal="center"/>
    </xf>
    <xf numFmtId="0" fontId="0" fillId="0" borderId="21" xfId="0" applyBorder="1" applyAlignment="1">
      <alignment wrapText="1"/>
    </xf>
    <xf numFmtId="0" fontId="16" fillId="0" borderId="8" xfId="0" applyFont="1" applyBorder="1" applyAlignment="1">
      <alignment horizontal="left" vertical="center"/>
    </xf>
    <xf numFmtId="0" fontId="16" fillId="4" borderId="0" xfId="0" applyFont="1" applyFill="1" applyAlignment="1">
      <alignment horizontal="left" vertical="center"/>
    </xf>
    <xf numFmtId="1" fontId="17" fillId="4" borderId="0" xfId="0" applyNumberFormat="1" applyFont="1" applyFill="1" applyAlignment="1">
      <alignment horizontal="left" vertical="center"/>
    </xf>
    <xf numFmtId="0" fontId="16" fillId="0" borderId="9" xfId="0" applyFont="1" applyBorder="1" applyAlignment="1">
      <alignment horizontal="left" vertical="center" wrapText="1"/>
    </xf>
    <xf numFmtId="0" fontId="0" fillId="4" borderId="0" xfId="0" applyFill="1" applyAlignment="1">
      <alignment vertical="center"/>
    </xf>
    <xf numFmtId="0" fontId="0" fillId="4" borderId="0" xfId="0" applyFill="1" applyAlignment="1">
      <alignment horizontal="center" vertical="center"/>
    </xf>
    <xf numFmtId="165" fontId="0" fillId="4" borderId="0" xfId="0" applyNumberFormat="1" applyFill="1" applyAlignment="1">
      <alignment horizontal="center" vertical="center"/>
    </xf>
    <xf numFmtId="0" fontId="0" fillId="0" borderId="9" xfId="0" applyBorder="1" applyAlignment="1">
      <alignment vertical="center" wrapText="1"/>
    </xf>
    <xf numFmtId="0" fontId="0" fillId="4" borderId="14" xfId="0" applyFill="1" applyBorder="1" applyAlignment="1">
      <alignment vertical="center"/>
    </xf>
    <xf numFmtId="165" fontId="21" fillId="4" borderId="0" xfId="0" applyNumberFormat="1" applyFont="1" applyFill="1" applyAlignment="1">
      <alignment horizontal="center" vertical="center"/>
    </xf>
    <xf numFmtId="0" fontId="22" fillId="4" borderId="0" xfId="0" applyFont="1" applyFill="1" applyAlignment="1">
      <alignment horizontal="center" vertical="center"/>
    </xf>
    <xf numFmtId="1" fontId="0" fillId="4" borderId="8" xfId="0" applyNumberFormat="1" applyFill="1" applyBorder="1" applyAlignment="1">
      <alignment horizontal="center"/>
    </xf>
    <xf numFmtId="0" fontId="0" fillId="4" borderId="0" xfId="0" applyFill="1"/>
    <xf numFmtId="0" fontId="0" fillId="4" borderId="0" xfId="0" applyFill="1" applyAlignment="1">
      <alignment horizontal="center"/>
    </xf>
    <xf numFmtId="165" fontId="0" fillId="4" borderId="0" xfId="0" applyNumberFormat="1" applyFill="1" applyAlignment="1">
      <alignment horizontal="center"/>
    </xf>
    <xf numFmtId="0" fontId="24" fillId="4" borderId="0" xfId="0" applyFont="1" applyFill="1" applyAlignment="1">
      <alignment horizontal="center"/>
    </xf>
    <xf numFmtId="0" fontId="0" fillId="0" borderId="9" xfId="0" applyBorder="1" applyAlignment="1">
      <alignment wrapText="1"/>
    </xf>
    <xf numFmtId="0" fontId="23" fillId="4" borderId="0" xfId="0" applyFont="1" applyFill="1" applyAlignment="1">
      <alignment horizontal="center"/>
    </xf>
    <xf numFmtId="1" fontId="0" fillId="4" borderId="10" xfId="0" applyNumberFormat="1" applyFill="1" applyBorder="1" applyAlignment="1">
      <alignment horizontal="center"/>
    </xf>
    <xf numFmtId="0" fontId="0" fillId="4" borderId="11" xfId="0" applyFill="1" applyBorder="1"/>
    <xf numFmtId="0" fontId="0" fillId="4" borderId="11" xfId="0" applyFill="1" applyBorder="1" applyAlignment="1">
      <alignment horizontal="center"/>
    </xf>
    <xf numFmtId="165" fontId="0" fillId="4" borderId="11" xfId="0" applyNumberFormat="1" applyFill="1" applyBorder="1" applyAlignment="1">
      <alignment horizontal="center"/>
    </xf>
    <xf numFmtId="0" fontId="23" fillId="4" borderId="11" xfId="0" applyFont="1" applyFill="1" applyBorder="1" applyAlignment="1">
      <alignment horizontal="center"/>
    </xf>
    <xf numFmtId="0" fontId="0" fillId="0" borderId="12" xfId="0" applyBorder="1" applyAlignment="1">
      <alignment wrapText="1"/>
    </xf>
    <xf numFmtId="1" fontId="7" fillId="3" borderId="29" xfId="0" applyNumberFormat="1" applyFont="1" applyFill="1" applyBorder="1" applyAlignment="1">
      <alignment horizontal="center" wrapText="1"/>
    </xf>
    <xf numFmtId="0" fontId="7" fillId="3" borderId="29" xfId="0" applyFont="1" applyFill="1" applyBorder="1" applyAlignment="1">
      <alignment horizontal="center" wrapText="1"/>
    </xf>
    <xf numFmtId="165" fontId="7" fillId="5" borderId="29" xfId="0" applyNumberFormat="1" applyFont="1" applyFill="1" applyBorder="1" applyAlignment="1">
      <alignment horizontal="center" wrapText="1"/>
    </xf>
    <xf numFmtId="1" fontId="7" fillId="6" borderId="29" xfId="0" applyNumberFormat="1" applyFont="1" applyFill="1" applyBorder="1" applyAlignment="1">
      <alignment horizontal="center" wrapText="1"/>
    </xf>
    <xf numFmtId="14" fontId="7" fillId="3" borderId="29" xfId="0" applyNumberFormat="1" applyFont="1" applyFill="1" applyBorder="1" applyAlignment="1">
      <alignment horizontal="center" wrapText="1"/>
    </xf>
    <xf numFmtId="165" fontId="7" fillId="7" borderId="29" xfId="0" applyNumberFormat="1" applyFont="1" applyFill="1" applyBorder="1" applyAlignment="1">
      <alignment horizontal="center" wrapText="1"/>
    </xf>
    <xf numFmtId="165" fontId="7" fillId="8" borderId="29" xfId="0" applyNumberFormat="1" applyFont="1" applyFill="1" applyBorder="1" applyAlignment="1">
      <alignment horizontal="center" wrapText="1"/>
    </xf>
    <xf numFmtId="1" fontId="0" fillId="8" borderId="14" xfId="0" applyNumberFormat="1" applyFill="1" applyBorder="1" applyAlignment="1">
      <alignment horizontal="center"/>
    </xf>
    <xf numFmtId="2" fontId="0" fillId="8" borderId="14" xfId="0" applyNumberFormat="1" applyFill="1" applyBorder="1" applyAlignment="1">
      <alignment horizontal="center"/>
    </xf>
    <xf numFmtId="0" fontId="7" fillId="8" borderId="14" xfId="0" applyFont="1" applyFill="1" applyBorder="1" applyAlignment="1">
      <alignment horizontal="center"/>
    </xf>
    <xf numFmtId="0" fontId="0" fillId="8" borderId="14" xfId="0" applyFill="1" applyBorder="1" applyAlignment="1">
      <alignment horizontal="center"/>
    </xf>
    <xf numFmtId="165" fontId="0" fillId="8" borderId="14" xfId="0" applyNumberFormat="1" applyFill="1" applyBorder="1" applyAlignment="1">
      <alignment horizontal="center"/>
    </xf>
    <xf numFmtId="14" fontId="0" fillId="8" borderId="14" xfId="0" applyNumberFormat="1" applyFill="1" applyBorder="1" applyAlignment="1">
      <alignment horizontal="center"/>
    </xf>
    <xf numFmtId="0" fontId="0" fillId="8" borderId="14" xfId="0" applyFill="1" applyBorder="1" applyAlignment="1">
      <alignment horizontal="center" wrapText="1"/>
    </xf>
    <xf numFmtId="1" fontId="0" fillId="0" borderId="14" xfId="0" applyNumberFormat="1" applyBorder="1" applyAlignment="1">
      <alignment horizontal="center"/>
    </xf>
    <xf numFmtId="2" fontId="0" fillId="0" borderId="14" xfId="0" applyNumberFormat="1" applyBorder="1" applyAlignment="1">
      <alignment horizontal="center"/>
    </xf>
    <xf numFmtId="0" fontId="0" fillId="0" borderId="14" xfId="0" applyBorder="1" applyAlignment="1">
      <alignment horizontal="center" wrapText="1"/>
    </xf>
    <xf numFmtId="165" fontId="0" fillId="0" borderId="14" xfId="0" applyNumberFormat="1" applyBorder="1" applyAlignment="1">
      <alignment horizontal="center"/>
    </xf>
    <xf numFmtId="9" fontId="0" fillId="0" borderId="14" xfId="0" applyNumberFormat="1" applyBorder="1" applyAlignment="1">
      <alignment horizontal="center" wrapText="1"/>
    </xf>
    <xf numFmtId="14" fontId="0" fillId="0" borderId="14" xfId="0" applyNumberFormat="1" applyBorder="1" applyAlignment="1">
      <alignment horizontal="center"/>
    </xf>
    <xf numFmtId="14" fontId="0" fillId="0" borderId="14" xfId="0" applyNumberFormat="1" applyBorder="1"/>
    <xf numFmtId="6" fontId="0" fillId="0" borderId="14" xfId="0" applyNumberFormat="1" applyBorder="1" applyAlignment="1">
      <alignment horizontal="center" wrapText="1"/>
    </xf>
    <xf numFmtId="0" fontId="0" fillId="8" borderId="14" xfId="0" applyFill="1" applyBorder="1" applyAlignment="1">
      <alignment wrapText="1"/>
    </xf>
    <xf numFmtId="1" fontId="0" fillId="0" borderId="14" xfId="0" applyNumberFormat="1" applyBorder="1"/>
    <xf numFmtId="0" fontId="2" fillId="0" borderId="2" xfId="0" applyFont="1" applyFill="1" applyBorder="1" applyAlignment="1">
      <alignment vertical="center" wrapText="1"/>
    </xf>
    <xf numFmtId="0" fontId="2" fillId="0" borderId="4" xfId="0" applyFont="1" applyFill="1" applyBorder="1" applyAlignment="1">
      <alignment vertical="center" wrapText="1"/>
    </xf>
    <xf numFmtId="0" fontId="5" fillId="0" borderId="5" xfId="0"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0" fillId="0" borderId="8" xfId="0" applyBorder="1" applyAlignment="1">
      <alignment horizontal="center" wrapText="1"/>
    </xf>
    <xf numFmtId="0" fontId="0" fillId="0" borderId="0" xfId="0"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0" xfId="0" applyFill="1" applyBorder="1" applyAlignment="1">
      <alignment horizontal="left" vertical="top" wrapText="1" indent="6"/>
    </xf>
    <xf numFmtId="0" fontId="1" fillId="0" borderId="2" xfId="0" applyFont="1" applyFill="1" applyBorder="1" applyAlignment="1">
      <alignment horizontal="center" vertical="top" wrapText="1"/>
    </xf>
    <xf numFmtId="0" fontId="1" fillId="0" borderId="3" xfId="0" applyFont="1" applyFill="1" applyBorder="1" applyAlignment="1">
      <alignment horizontal="center" vertical="top" wrapText="1"/>
    </xf>
    <xf numFmtId="0" fontId="1" fillId="0" borderId="4" xfId="0" applyFont="1" applyFill="1" applyBorder="1" applyAlignment="1">
      <alignment horizontal="center" vertical="top" wrapText="1"/>
    </xf>
    <xf numFmtId="0" fontId="1" fillId="0" borderId="2" xfId="0" applyFont="1" applyFill="1" applyBorder="1" applyAlignment="1">
      <alignment horizontal="center" wrapText="1"/>
    </xf>
    <xf numFmtId="0" fontId="1" fillId="0" borderId="4" xfId="0" applyFont="1" applyFill="1" applyBorder="1" applyAlignment="1">
      <alignment horizontal="center" wrapText="1"/>
    </xf>
    <xf numFmtId="0" fontId="12" fillId="0" borderId="0" xfId="0" applyFont="1" applyAlignment="1">
      <alignment horizontal="center" vertical="center" wrapText="1"/>
    </xf>
    <xf numFmtId="14" fontId="0" fillId="0" borderId="14" xfId="0" applyNumberFormat="1" applyBorder="1" applyAlignment="1">
      <alignment horizontal="center" vertical="center"/>
    </xf>
    <xf numFmtId="14" fontId="0" fillId="2" borderId="14" xfId="0" applyNumberFormat="1" applyFill="1" applyBorder="1" applyAlignment="1">
      <alignment horizontal="center" vertical="center"/>
    </xf>
    <xf numFmtId="165" fontId="0" fillId="0" borderId="14" xfId="0" applyNumberFormat="1" applyBorder="1" applyAlignment="1">
      <alignment horizontal="center" vertical="center"/>
    </xf>
    <xf numFmtId="1" fontId="11" fillId="4" borderId="8" xfId="0" applyNumberFormat="1" applyFont="1" applyFill="1" applyBorder="1" applyAlignment="1">
      <alignment horizontal="right" vertical="center"/>
    </xf>
    <xf numFmtId="0" fontId="11" fillId="4" borderId="0" xfId="0" applyFont="1" applyFill="1" applyAlignment="1">
      <alignment horizontal="right" vertical="center"/>
    </xf>
    <xf numFmtId="1" fontId="0" fillId="4" borderId="8" xfId="0" applyNumberFormat="1" applyFill="1" applyBorder="1" applyAlignment="1">
      <alignment vertical="center"/>
    </xf>
    <xf numFmtId="0" fontId="0" fillId="4" borderId="0" xfId="0" applyFill="1" applyAlignment="1">
      <alignment vertical="center"/>
    </xf>
    <xf numFmtId="1" fontId="11" fillId="4" borderId="22" xfId="0" applyNumberFormat="1" applyFont="1" applyFill="1" applyBorder="1" applyAlignment="1">
      <alignment horizontal="left" vertical="center" wrapText="1"/>
    </xf>
    <xf numFmtId="1" fontId="11" fillId="4" borderId="19" xfId="0" applyNumberFormat="1" applyFont="1" applyFill="1" applyBorder="1" applyAlignment="1">
      <alignment horizontal="left" vertical="center" wrapText="1"/>
    </xf>
    <xf numFmtId="1" fontId="11" fillId="4" borderId="23" xfId="0" applyNumberFormat="1" applyFont="1" applyFill="1" applyBorder="1" applyAlignment="1">
      <alignment horizontal="left" vertical="center" wrapText="1"/>
    </xf>
    <xf numFmtId="1" fontId="11" fillId="4" borderId="24" xfId="0" applyNumberFormat="1" applyFont="1" applyFill="1" applyBorder="1" applyAlignment="1">
      <alignment horizontal="left" vertical="center" wrapText="1"/>
    </xf>
    <xf numFmtId="1" fontId="11" fillId="4" borderId="0" xfId="0" applyNumberFormat="1" applyFont="1" applyFill="1" applyAlignment="1">
      <alignment horizontal="left" vertical="center" wrapText="1"/>
    </xf>
    <xf numFmtId="1" fontId="11" fillId="4" borderId="25" xfId="0" applyNumberFormat="1" applyFont="1" applyFill="1" applyBorder="1" applyAlignment="1">
      <alignment horizontal="left" vertical="center" wrapText="1"/>
    </xf>
    <xf numFmtId="1" fontId="11" fillId="4" borderId="26" xfId="0" applyNumberFormat="1" applyFont="1" applyFill="1" applyBorder="1" applyAlignment="1">
      <alignment horizontal="left" vertical="center" wrapText="1"/>
    </xf>
    <xf numFmtId="1" fontId="11" fillId="4" borderId="27" xfId="0" applyNumberFormat="1" applyFont="1" applyFill="1" applyBorder="1" applyAlignment="1">
      <alignment horizontal="left" vertical="center" wrapText="1"/>
    </xf>
    <xf numFmtId="1" fontId="11" fillId="4" borderId="28" xfId="0" applyNumberFormat="1" applyFont="1" applyFill="1" applyBorder="1" applyAlignment="1">
      <alignment horizontal="left" vertical="center" wrapText="1"/>
    </xf>
  </cellXfs>
  <cellStyles count="3">
    <cellStyle name="Currency" xfId="1" builtinId="4"/>
    <cellStyle name="Normal" xfId="0" builtinId="0"/>
    <cellStyle name="Percent" xfId="2" builtinId="5"/>
  </cellStyles>
  <dxfs count="3">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4.png"/></Relationships>
</file>

<file path=xl/drawings/_rels/drawing3.xml.rels><?xml version="1.0" encoding="UTF-8" standalone="yes"?>
<Relationships xmlns="http://schemas.openxmlformats.org/package/2006/relationships"><Relationship Id="rId2" Type="http://schemas.openxmlformats.org/officeDocument/2006/relationships/image" Target="cid:image001.jpg@01D4ADB2.BA667DD0" TargetMode="External"/><Relationship Id="rId1" Type="http://schemas.openxmlformats.org/officeDocument/2006/relationships/image" Target="../media/image5.jpeg"/></Relationships>
</file>

<file path=xl/drawings/drawing1.xml><?xml version="1.0" encoding="utf-8"?>
<xdr:wsDr xmlns:xdr="http://schemas.openxmlformats.org/drawingml/2006/spreadsheetDrawing" xmlns:a="http://schemas.openxmlformats.org/drawingml/2006/main">
  <xdr:oneCellAnchor>
    <xdr:from>
      <xdr:col>0</xdr:col>
      <xdr:colOff>0</xdr:colOff>
      <xdr:row>7</xdr:row>
      <xdr:rowOff>0</xdr:rowOff>
    </xdr:from>
    <xdr:ext cx="1567460" cy="455001"/>
    <xdr:pic>
      <xdr:nvPicPr>
        <xdr:cNvPr id="3" name="image1.jpeg">
          <a:extLst>
            <a:ext uri="{FF2B5EF4-FFF2-40B4-BE49-F238E27FC236}">
              <a16:creationId xmlns:a16="http://schemas.microsoft.com/office/drawing/2014/main" id="{A3810ED4-3CA8-4214-A058-16AD7E488ED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0" y="1813560"/>
          <a:ext cx="1567460" cy="455001"/>
        </a:xfrm>
        <a:prstGeom prst="rect">
          <a:avLst/>
        </a:prstGeom>
      </xdr:spPr>
    </xdr:pic>
    <xdr:clientData/>
  </xdr:oneCellAnchor>
  <xdr:twoCellAnchor>
    <xdr:from>
      <xdr:col>0</xdr:col>
      <xdr:colOff>0</xdr:colOff>
      <xdr:row>15</xdr:row>
      <xdr:rowOff>106680</xdr:rowOff>
    </xdr:from>
    <xdr:to>
      <xdr:col>10</xdr:col>
      <xdr:colOff>15240</xdr:colOff>
      <xdr:row>17</xdr:row>
      <xdr:rowOff>68580</xdr:rowOff>
    </xdr:to>
    <xdr:sp macro="" textlink="">
      <xdr:nvSpPr>
        <xdr:cNvPr id="4" name="TextBox 3">
          <a:extLst>
            <a:ext uri="{FF2B5EF4-FFF2-40B4-BE49-F238E27FC236}">
              <a16:creationId xmlns:a16="http://schemas.microsoft.com/office/drawing/2014/main" id="{9D7AA513-BF20-4862-B42F-51AA13699F68}"/>
            </a:ext>
          </a:extLst>
        </xdr:cNvPr>
        <xdr:cNvSpPr txBox="1"/>
      </xdr:nvSpPr>
      <xdr:spPr>
        <a:xfrm>
          <a:off x="0" y="3261360"/>
          <a:ext cx="8389620" cy="29718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solidFill>
                <a:schemeClr val="dk1"/>
              </a:solidFill>
              <a:effectLst/>
              <a:latin typeface="+mn-lt"/>
              <a:ea typeface="+mn-ea"/>
              <a:cs typeface="+mn-cs"/>
            </a:rPr>
            <a:t>Notes: For discount off sale prices, see back-end</a:t>
          </a:r>
          <a:r>
            <a:rPr lang="en-US" sz="1100" baseline="0">
              <a:solidFill>
                <a:schemeClr val="dk1"/>
              </a:solidFill>
              <a:effectLst/>
              <a:latin typeface="+mn-lt"/>
              <a:ea typeface="+mn-ea"/>
              <a:cs typeface="+mn-cs"/>
            </a:rPr>
            <a:t> credit forms</a:t>
          </a:r>
          <a:r>
            <a:rPr lang="en-US" sz="1100">
              <a:solidFill>
                <a:schemeClr val="dk1"/>
              </a:solidFill>
              <a:effectLst/>
              <a:latin typeface="+mn-lt"/>
              <a:ea typeface="+mn-ea"/>
              <a:cs typeface="+mn-cs"/>
            </a:rPr>
            <a:t>. Receive upfront</a:t>
          </a:r>
          <a:r>
            <a:rPr lang="en-US" sz="1100" baseline="0">
              <a:solidFill>
                <a:schemeClr val="dk1"/>
              </a:solidFill>
              <a:effectLst/>
              <a:latin typeface="+mn-lt"/>
              <a:ea typeface="+mn-ea"/>
              <a:cs typeface="+mn-cs"/>
            </a:rPr>
            <a:t> discount if </a:t>
          </a:r>
          <a:r>
            <a:rPr lang="en-US" sz="1100">
              <a:solidFill>
                <a:schemeClr val="dk1"/>
              </a:solidFill>
              <a:effectLst/>
              <a:latin typeface="+mn-lt"/>
              <a:ea typeface="+mn-ea"/>
              <a:cs typeface="+mn-cs"/>
            </a:rPr>
            <a:t>order 10 or more (60% off and free shipping).</a:t>
          </a:r>
        </a:p>
      </xdr:txBody>
    </xdr:sp>
    <xdr:clientData/>
  </xdr:twoCellAnchor>
  <xdr:twoCellAnchor editAs="oneCell">
    <xdr:from>
      <xdr:col>0</xdr:col>
      <xdr:colOff>147466</xdr:colOff>
      <xdr:row>0</xdr:row>
      <xdr:rowOff>312420</xdr:rowOff>
    </xdr:from>
    <xdr:to>
      <xdr:col>2</xdr:col>
      <xdr:colOff>221574</xdr:colOff>
      <xdr:row>0</xdr:row>
      <xdr:rowOff>632460</xdr:rowOff>
    </xdr:to>
    <xdr:pic>
      <xdr:nvPicPr>
        <xdr:cNvPr id="5" name="Picture 4">
          <a:extLst>
            <a:ext uri="{FF2B5EF4-FFF2-40B4-BE49-F238E27FC236}">
              <a16:creationId xmlns:a16="http://schemas.microsoft.com/office/drawing/2014/main" id="{839BB09E-54DD-467F-AF7C-06386C30979B}"/>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tretch>
          <a:fillRect/>
        </a:stretch>
      </xdr:blipFill>
      <xdr:spPr>
        <a:xfrm>
          <a:off x="147466" y="312420"/>
          <a:ext cx="2375348" cy="320040"/>
        </a:xfrm>
        <a:prstGeom prst="rect">
          <a:avLst/>
        </a:prstGeom>
      </xdr:spPr>
    </xdr:pic>
    <xdr:clientData/>
  </xdr:twoCellAnchor>
  <xdr:twoCellAnchor editAs="oneCell">
    <xdr:from>
      <xdr:col>0</xdr:col>
      <xdr:colOff>76201</xdr:colOff>
      <xdr:row>2</xdr:row>
      <xdr:rowOff>0</xdr:rowOff>
    </xdr:from>
    <xdr:to>
      <xdr:col>1</xdr:col>
      <xdr:colOff>242543</xdr:colOff>
      <xdr:row>4</xdr:row>
      <xdr:rowOff>18266</xdr:rowOff>
    </xdr:to>
    <xdr:pic>
      <xdr:nvPicPr>
        <xdr:cNvPr id="6" name="Picture 5">
          <a:extLst>
            <a:ext uri="{FF2B5EF4-FFF2-40B4-BE49-F238E27FC236}">
              <a16:creationId xmlns:a16="http://schemas.microsoft.com/office/drawing/2014/main" id="{C54CF54C-59F1-49D0-A0D6-570A059F2D29}"/>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76201" y="967740"/>
          <a:ext cx="1050262" cy="353546"/>
        </a:xfrm>
        <a:prstGeom prst="rect">
          <a:avLst/>
        </a:prstGeom>
      </xdr:spPr>
    </xdr:pic>
    <xdr:clientData/>
  </xdr:twoCellAnchor>
  <xdr:twoCellAnchor>
    <xdr:from>
      <xdr:col>0</xdr:col>
      <xdr:colOff>0</xdr:colOff>
      <xdr:row>4</xdr:row>
      <xdr:rowOff>152400</xdr:rowOff>
    </xdr:from>
    <xdr:to>
      <xdr:col>3</xdr:col>
      <xdr:colOff>480060</xdr:colOff>
      <xdr:row>14</xdr:row>
      <xdr:rowOff>53340</xdr:rowOff>
    </xdr:to>
    <xdr:sp macro="" textlink="">
      <xdr:nvSpPr>
        <xdr:cNvPr id="7" name="TextBox 6">
          <a:extLst>
            <a:ext uri="{FF2B5EF4-FFF2-40B4-BE49-F238E27FC236}">
              <a16:creationId xmlns:a16="http://schemas.microsoft.com/office/drawing/2014/main" id="{761F576B-E767-4F36-A59E-94A3DBEB38D2}"/>
            </a:ext>
          </a:extLst>
        </xdr:cNvPr>
        <xdr:cNvSpPr txBox="1"/>
      </xdr:nvSpPr>
      <xdr:spPr>
        <a:xfrm>
          <a:off x="0" y="1463040"/>
          <a:ext cx="3878580" cy="157734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Account</a:t>
          </a:r>
          <a:r>
            <a:rPr lang="en-US" sz="950" baseline="0"/>
            <a:t> #</a:t>
          </a:r>
          <a:r>
            <a:rPr lang="en-US" sz="950"/>
            <a:t>_______________________________________</a:t>
          </a:r>
        </a:p>
        <a:p>
          <a:endParaRPr lang="en-US" sz="950"/>
        </a:p>
        <a:p>
          <a:r>
            <a:rPr lang="en-US" sz="950"/>
            <a:t>Phone_________________________________________</a:t>
          </a:r>
        </a:p>
        <a:p>
          <a:endParaRPr lang="en-US" sz="950" baseline="0"/>
        </a:p>
        <a:p>
          <a:r>
            <a:rPr lang="en-US" sz="950" baseline="0"/>
            <a:t>PO Number_____________________________________</a:t>
          </a:r>
        </a:p>
        <a:p>
          <a:endParaRPr lang="en-US" sz="950" baseline="0"/>
        </a:p>
        <a:p>
          <a:r>
            <a:rPr lang="en-US" sz="950" baseline="0"/>
            <a:t>Backorders_____________________________________</a:t>
          </a:r>
        </a:p>
        <a:p>
          <a:endParaRPr lang="en-US" sz="950" baseline="0"/>
        </a:p>
        <a:p>
          <a:r>
            <a:rPr lang="en-US" sz="950" baseline="0"/>
            <a:t>Order Date _____________________________________</a:t>
          </a:r>
          <a:endParaRPr lang="en-US" sz="950"/>
        </a:p>
      </xdr:txBody>
    </xdr:sp>
    <xdr:clientData/>
  </xdr:twoCellAnchor>
  <xdr:twoCellAnchor>
    <xdr:from>
      <xdr:col>4</xdr:col>
      <xdr:colOff>0</xdr:colOff>
      <xdr:row>4</xdr:row>
      <xdr:rowOff>150496</xdr:rowOff>
    </xdr:from>
    <xdr:to>
      <xdr:col>9</xdr:col>
      <xdr:colOff>266700</xdr:colOff>
      <xdr:row>15</xdr:row>
      <xdr:rowOff>76200</xdr:rowOff>
    </xdr:to>
    <xdr:sp macro="" textlink="">
      <xdr:nvSpPr>
        <xdr:cNvPr id="8" name="TextBox 7">
          <a:extLst>
            <a:ext uri="{FF2B5EF4-FFF2-40B4-BE49-F238E27FC236}">
              <a16:creationId xmlns:a16="http://schemas.microsoft.com/office/drawing/2014/main" id="{AA8177E3-68A7-4F13-8E5D-94F90365FAC8}"/>
            </a:ext>
          </a:extLst>
        </xdr:cNvPr>
        <xdr:cNvSpPr txBox="1"/>
      </xdr:nvSpPr>
      <xdr:spPr>
        <a:xfrm>
          <a:off x="3992880" y="1461136"/>
          <a:ext cx="3901440" cy="17697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950"/>
            <a:t>Name__________________________________________</a:t>
          </a:r>
        </a:p>
        <a:p>
          <a:endParaRPr lang="en-US" sz="950"/>
        </a:p>
        <a:p>
          <a:r>
            <a:rPr lang="en-US" sz="950"/>
            <a:t>Address________________________________________</a:t>
          </a:r>
        </a:p>
        <a:p>
          <a:endParaRPr lang="en-US" sz="950"/>
        </a:p>
        <a:p>
          <a:r>
            <a:rPr lang="en-US" sz="950"/>
            <a:t>City</a:t>
          </a:r>
          <a:r>
            <a:rPr lang="en-US" sz="950" baseline="0"/>
            <a:t>  ST  Zip_____________________________________</a:t>
          </a:r>
        </a:p>
        <a:p>
          <a:endParaRPr lang="en-US" sz="950" baseline="0"/>
        </a:p>
        <a:p>
          <a:r>
            <a:rPr lang="en-US" sz="950" baseline="0"/>
            <a:t>Ordered By_____________________________________</a:t>
          </a:r>
        </a:p>
        <a:p>
          <a:endParaRPr lang="en-US" sz="950" baseline="0"/>
        </a:p>
        <a:p>
          <a:r>
            <a:rPr lang="en-US" sz="950" baseline="0"/>
            <a:t>Ship Via________________________________________</a:t>
          </a:r>
          <a:endParaRPr lang="en-US" sz="950"/>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140970</xdr:colOff>
      <xdr:row>0</xdr:row>
      <xdr:rowOff>1</xdr:rowOff>
    </xdr:from>
    <xdr:to>
      <xdr:col>2</xdr:col>
      <xdr:colOff>676275</xdr:colOff>
      <xdr:row>0</xdr:row>
      <xdr:rowOff>388621</xdr:rowOff>
    </xdr:to>
    <xdr:pic>
      <xdr:nvPicPr>
        <xdr:cNvPr id="2" name="Picture 1" descr="Description: HCP_CPD_Umbrella_logo4sig">
          <a:extLst>
            <a:ext uri="{FF2B5EF4-FFF2-40B4-BE49-F238E27FC236}">
              <a16:creationId xmlns:a16="http://schemas.microsoft.com/office/drawing/2014/main" id="{71CFE3C9-BF24-4AB0-BC2C-CF1DD06E506C}"/>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bwMode="auto">
        <a:xfrm>
          <a:off x="140970" y="1"/>
          <a:ext cx="1960245" cy="388620"/>
        </a:xfrm>
        <a:prstGeom prst="rect">
          <a:avLst/>
        </a:prstGeom>
        <a:noFill/>
        <a:ln>
          <a:no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1905</xdr:colOff>
      <xdr:row>4</xdr:row>
      <xdr:rowOff>123825</xdr:rowOff>
    </xdr:to>
    <xdr:pic>
      <xdr:nvPicPr>
        <xdr:cNvPr id="3" name="Picture 13" descr="cid:image001.jpg@01D492E9.021AC0D0">
          <a:extLst>
            <a:ext uri="{FF2B5EF4-FFF2-40B4-BE49-F238E27FC236}">
              <a16:creationId xmlns:a16="http://schemas.microsoft.com/office/drawing/2014/main" id="{2E9247BF-DDF2-432A-8F99-449C6FE01164}"/>
            </a:ext>
          </a:extLst>
        </xdr:cNvPr>
        <xdr:cNvPicPr>
          <a:picLocks noChangeAspect="1" noChangeArrowheads="1"/>
        </xdr:cNvPicPr>
      </xdr:nvPicPr>
      <xdr:blipFill>
        <a:blip xmlns:r="http://schemas.openxmlformats.org/officeDocument/2006/relationships" r:embed="rId1" r:link="rId2" cstate="print">
          <a:clrChange>
            <a:clrFrom>
              <a:srgbClr val="FFFFFF"/>
            </a:clrFrom>
            <a:clrTo>
              <a:srgbClr val="FFFFFF">
                <a:alpha val="0"/>
              </a:srgbClr>
            </a:clrTo>
          </a:clrChange>
          <a:extLst>
            <a:ext uri="{28A0092B-C50C-407E-A947-70E740481C1C}">
              <a14:useLocalDpi xmlns:a14="http://schemas.microsoft.com/office/drawing/2010/main" val="0"/>
            </a:ext>
          </a:extLst>
        </a:blip>
        <a:srcRect/>
        <a:stretch>
          <a:fillRect/>
        </a:stretch>
      </xdr:blipFill>
      <xdr:spPr bwMode="auto">
        <a:xfrm>
          <a:off x="0" y="0"/>
          <a:ext cx="1243965" cy="11296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01%20SALES%20FOLDER/3CATALOG%20DETAILS/2020/20-15%2012%20Day%20Insert/Backend%20Credit/HCCP%20Aug%20to%20Dec%20Order%20Form%20(9.9.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UST LIST"/>
      <sheetName val="CUST INFO"/>
      <sheetName val="Munce Back To Basics"/>
      <sheetName val="B2B 2nd Saturday"/>
      <sheetName val="Munce Fall"/>
      <sheetName val="Fall 2nd Saturday"/>
      <sheetName val="Munce Fall Flyer"/>
      <sheetName val="Fall Flyer 2nd Saturday"/>
      <sheetName val="Munce 2 Day Sale"/>
      <sheetName val="2 Day POS"/>
      <sheetName val="12 Days of Christmas"/>
      <sheetName val="12 Days POS"/>
      <sheetName val="Munce Christmas Flyer"/>
      <sheetName val="Munce Christmas Catalog"/>
      <sheetName val="Christmas 2nd Saturday"/>
      <sheetName val="Munce Countdown To Christmas"/>
      <sheetName val="Countdown 2nd Saturday"/>
      <sheetName val="Dec POS Form"/>
    </sheetNames>
    <sheetDataSet>
      <sheetData sheetId="0"/>
      <sheetData sheetId="1">
        <row r="2">
          <cell r="D2" t="str">
            <v>REP NAME HERE</v>
          </cell>
        </row>
        <row r="7">
          <cell r="B7" t="str">
            <v>CUST #</v>
          </cell>
          <cell r="C7" t="str">
            <v>CUSTOMER</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K21"/>
  <sheetViews>
    <sheetView tabSelected="1" workbookViewId="0">
      <selection activeCell="C1" sqref="C1"/>
    </sheetView>
  </sheetViews>
  <sheetFormatPr defaultRowHeight="13.2" x14ac:dyDescent="0.25"/>
  <cols>
    <col min="1" max="1" width="12.88671875" customWidth="1"/>
    <col min="2" max="2" width="20.6640625" customWidth="1"/>
    <col min="3" max="3" width="16.44140625" customWidth="1"/>
    <col min="4" max="4" width="8.21875" customWidth="1"/>
    <col min="5" max="5" width="14" customWidth="1"/>
    <col min="6" max="6" width="6.33203125" customWidth="1"/>
    <col min="7" max="7" width="10.88671875" customWidth="1"/>
    <col min="8" max="8" width="10.6640625" customWidth="1"/>
    <col min="9" max="9" width="8.21875" customWidth="1"/>
    <col min="10" max="10" width="10.88671875" customWidth="1"/>
    <col min="11" max="11" width="9.77734375" customWidth="1"/>
  </cols>
  <sheetData>
    <row r="1" spans="2:8" s="3" customFormat="1" ht="61.5" customHeight="1" thickBot="1" x14ac:dyDescent="0.4">
      <c r="B1" s="4"/>
      <c r="C1" s="5"/>
      <c r="D1" s="6"/>
      <c r="E1" s="127" t="s">
        <v>13</v>
      </c>
      <c r="F1" s="128"/>
      <c r="G1" s="128"/>
      <c r="H1" s="129"/>
    </row>
    <row r="2" spans="2:8" s="3" customFormat="1" ht="15" customHeight="1" x14ac:dyDescent="0.25">
      <c r="B2" s="4"/>
      <c r="D2" s="4"/>
      <c r="E2" s="130" t="s">
        <v>12</v>
      </c>
      <c r="F2" s="131"/>
      <c r="G2" s="131"/>
      <c r="H2" s="132"/>
    </row>
    <row r="3" spans="2:8" s="3" customFormat="1" x14ac:dyDescent="0.25">
      <c r="B3" s="4"/>
      <c r="D3" s="4"/>
      <c r="E3" s="130"/>
      <c r="F3" s="131"/>
      <c r="G3" s="131"/>
      <c r="H3" s="132"/>
    </row>
    <row r="4" spans="2:8" s="3" customFormat="1" ht="13.8" thickBot="1" x14ac:dyDescent="0.3">
      <c r="B4" s="4"/>
      <c r="D4" s="4"/>
      <c r="E4" s="133"/>
      <c r="F4" s="134"/>
      <c r="G4" s="134"/>
      <c r="H4" s="135"/>
    </row>
    <row r="5" spans="2:8" s="3" customFormat="1" x14ac:dyDescent="0.25">
      <c r="B5" s="4"/>
      <c r="E5" s="4"/>
      <c r="F5" s="4"/>
    </row>
    <row r="6" spans="2:8" s="3" customFormat="1" x14ac:dyDescent="0.25">
      <c r="B6" s="4"/>
      <c r="E6" s="4"/>
      <c r="F6" s="4"/>
    </row>
    <row r="7" spans="2:8" s="3" customFormat="1" x14ac:dyDescent="0.25">
      <c r="B7" s="4"/>
      <c r="E7" s="4"/>
      <c r="F7" s="4"/>
    </row>
    <row r="8" spans="2:8" s="3" customFormat="1" x14ac:dyDescent="0.25">
      <c r="B8" s="4"/>
      <c r="E8" s="4"/>
      <c r="F8" s="4"/>
    </row>
    <row r="9" spans="2:8" s="3" customFormat="1" x14ac:dyDescent="0.25">
      <c r="B9" s="4"/>
      <c r="E9" s="4"/>
      <c r="F9" s="4"/>
    </row>
    <row r="10" spans="2:8" s="3" customFormat="1" x14ac:dyDescent="0.25">
      <c r="B10" s="4"/>
      <c r="E10" s="4"/>
      <c r="F10" s="4"/>
    </row>
    <row r="11" spans="2:8" s="3" customFormat="1" x14ac:dyDescent="0.25">
      <c r="B11" s="4"/>
      <c r="E11" s="4"/>
      <c r="F11" s="4"/>
    </row>
    <row r="12" spans="2:8" s="3" customFormat="1" x14ac:dyDescent="0.25">
      <c r="B12" s="4"/>
      <c r="E12" s="4"/>
      <c r="F12" s="4"/>
    </row>
    <row r="13" spans="2:8" s="3" customFormat="1" x14ac:dyDescent="0.25">
      <c r="B13" s="4"/>
      <c r="E13" s="4"/>
      <c r="F13" s="4"/>
    </row>
    <row r="14" spans="2:8" s="3" customFormat="1" x14ac:dyDescent="0.25">
      <c r="B14" s="4"/>
      <c r="E14" s="4"/>
      <c r="F14" s="4"/>
    </row>
    <row r="15" spans="2:8" s="3" customFormat="1" x14ac:dyDescent="0.25">
      <c r="B15" s="4"/>
      <c r="E15" s="4"/>
      <c r="F15" s="4"/>
    </row>
    <row r="16" spans="2:8" s="3" customFormat="1" x14ac:dyDescent="0.25">
      <c r="B16" s="4"/>
      <c r="E16" s="4"/>
      <c r="F16" s="4"/>
    </row>
    <row r="17" spans="1:11" s="3" customFormat="1" x14ac:dyDescent="0.25">
      <c r="B17" s="4"/>
      <c r="E17" s="4"/>
      <c r="F17" s="4"/>
    </row>
    <row r="18" spans="1:11" x14ac:dyDescent="0.25">
      <c r="A18" s="136"/>
      <c r="B18" s="136"/>
      <c r="C18" s="136"/>
      <c r="D18" s="136"/>
      <c r="E18" s="136"/>
      <c r="F18" s="136"/>
      <c r="G18" s="136"/>
      <c r="H18" s="136"/>
      <c r="I18" s="136"/>
      <c r="J18" s="136"/>
      <c r="K18" s="136"/>
    </row>
    <row r="19" spans="1:11" x14ac:dyDescent="0.25">
      <c r="A19" s="137" t="s">
        <v>0</v>
      </c>
      <c r="B19" s="138"/>
      <c r="C19" s="138"/>
      <c r="D19" s="138"/>
      <c r="E19" s="138"/>
      <c r="F19" s="138"/>
      <c r="G19" s="138"/>
      <c r="H19" s="138"/>
      <c r="I19" s="138"/>
      <c r="J19" s="139"/>
      <c r="K19" s="2"/>
    </row>
    <row r="20" spans="1:11" ht="26.4" x14ac:dyDescent="0.25">
      <c r="A20" s="140" t="s">
        <v>1</v>
      </c>
      <c r="B20" s="141"/>
      <c r="C20" s="7" t="s">
        <v>2</v>
      </c>
      <c r="D20" s="7" t="s">
        <v>3</v>
      </c>
      <c r="E20" s="8" t="s">
        <v>14</v>
      </c>
      <c r="F20" s="8" t="s">
        <v>4</v>
      </c>
      <c r="G20" s="7" t="s">
        <v>5</v>
      </c>
      <c r="H20" s="7" t="s">
        <v>6</v>
      </c>
      <c r="I20" s="7" t="s">
        <v>7</v>
      </c>
      <c r="J20" s="7" t="s">
        <v>8</v>
      </c>
      <c r="K20" s="1"/>
    </row>
    <row r="21" spans="1:11" ht="18" customHeight="1" x14ac:dyDescent="0.25">
      <c r="A21" s="125" t="s">
        <v>9</v>
      </c>
      <c r="B21" s="126"/>
      <c r="C21" s="9" t="s">
        <v>10</v>
      </c>
      <c r="D21" s="10" t="s">
        <v>11</v>
      </c>
      <c r="E21" s="14">
        <v>9781433541384</v>
      </c>
      <c r="F21" s="11"/>
      <c r="G21" s="12">
        <v>22.99</v>
      </c>
      <c r="H21" s="12">
        <v>10</v>
      </c>
      <c r="I21" s="13"/>
      <c r="J21" s="13"/>
      <c r="K21" s="2"/>
    </row>
  </sheetData>
  <mergeCells count="6">
    <mergeCell ref="A21:B21"/>
    <mergeCell ref="E1:H1"/>
    <mergeCell ref="E2:H4"/>
    <mergeCell ref="A18:K18"/>
    <mergeCell ref="A19:J19"/>
    <mergeCell ref="A20:B20"/>
  </mergeCells>
  <pageMargins left="0.7" right="0.7" top="0.75" bottom="0.75" header="0.3" footer="0.3"/>
  <pageSetup scale="78"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L33"/>
  <sheetViews>
    <sheetView zoomScaleNormal="100" workbookViewId="0">
      <selection activeCell="J4" sqref="J4"/>
    </sheetView>
  </sheetViews>
  <sheetFormatPr defaultRowHeight="13.2" x14ac:dyDescent="0.25"/>
  <cols>
    <col min="1" max="1" width="6.109375" style="5" bestFit="1" customWidth="1"/>
    <col min="2" max="2" width="14.6640625" style="3" customWidth="1"/>
    <col min="3" max="3" width="51" style="3" customWidth="1"/>
    <col min="4" max="4" width="19" style="5" customWidth="1"/>
    <col min="5" max="5" width="10.109375" style="21" customWidth="1"/>
    <col min="6" max="6" width="10.33203125" style="21" customWidth="1"/>
    <col min="7" max="7" width="9.6640625" style="22" customWidth="1"/>
    <col min="8" max="8" width="1.6640625" style="3" customWidth="1"/>
    <col min="9" max="9" width="8.88671875" style="19"/>
    <col min="10" max="10" width="12.5546875" style="20" bestFit="1" customWidth="1"/>
    <col min="11" max="11" width="8.88671875" style="20"/>
    <col min="12" max="16384" width="8.88671875" style="3"/>
  </cols>
  <sheetData>
    <row r="1" spans="1:11" ht="33" customHeight="1" thickBot="1" x14ac:dyDescent="0.3">
      <c r="A1" s="15"/>
      <c r="B1" s="16"/>
      <c r="C1" s="16"/>
      <c r="D1" s="15"/>
      <c r="E1" s="17"/>
      <c r="F1" s="17"/>
      <c r="G1" s="18" t="s">
        <v>15</v>
      </c>
    </row>
    <row r="3" spans="1:11" x14ac:dyDescent="0.25">
      <c r="B3" s="23" t="s">
        <v>16</v>
      </c>
      <c r="C3" s="24" t="str">
        <f>'[1]CUST INFO'!D2</f>
        <v>REP NAME HERE</v>
      </c>
      <c r="D3" s="23" t="s">
        <v>17</v>
      </c>
      <c r="E3" s="143">
        <f>$E$4-15</f>
        <v>44157</v>
      </c>
      <c r="F3" s="143"/>
    </row>
    <row r="4" spans="1:11" x14ac:dyDescent="0.25">
      <c r="B4" s="23" t="s">
        <v>18</v>
      </c>
      <c r="C4" s="24"/>
      <c r="D4" s="23" t="s">
        <v>19</v>
      </c>
      <c r="E4" s="143">
        <v>44172</v>
      </c>
      <c r="F4" s="143"/>
    </row>
    <row r="5" spans="1:11" x14ac:dyDescent="0.25">
      <c r="B5" s="23" t="s">
        <v>20</v>
      </c>
      <c r="C5" s="24" t="str">
        <f>'[1]CUST INFO'!C7</f>
        <v>CUSTOMER</v>
      </c>
      <c r="D5" s="23" t="s">
        <v>21</v>
      </c>
      <c r="E5" s="143">
        <v>44184</v>
      </c>
      <c r="F5" s="143"/>
    </row>
    <row r="6" spans="1:11" x14ac:dyDescent="0.25">
      <c r="B6" s="23" t="s">
        <v>22</v>
      </c>
      <c r="C6" s="25" t="str">
        <f>'[1]CUST INFO'!B7</f>
        <v>CUST #</v>
      </c>
      <c r="D6" s="23" t="s">
        <v>23</v>
      </c>
      <c r="E6" s="144">
        <f>$E$4-15</f>
        <v>44157</v>
      </c>
      <c r="F6" s="144"/>
    </row>
    <row r="7" spans="1:11" ht="14.4" x14ac:dyDescent="0.3">
      <c r="B7" s="23" t="s">
        <v>24</v>
      </c>
      <c r="C7" s="24" t="str">
        <f>G1</f>
        <v xml:space="preserve">Munce 12 Days of Christmas Sale </v>
      </c>
      <c r="D7" s="26" t="s">
        <v>25</v>
      </c>
      <c r="E7" s="143">
        <f ca="1">TODAY()</f>
        <v>44085</v>
      </c>
      <c r="F7" s="143"/>
    </row>
    <row r="8" spans="1:11" ht="15.6" x14ac:dyDescent="0.25">
      <c r="B8" s="23" t="s">
        <v>26</v>
      </c>
      <c r="C8" s="27" t="s">
        <v>27</v>
      </c>
      <c r="D8" s="23" t="s">
        <v>28</v>
      </c>
      <c r="E8" s="145" t="str">
        <f ca="1">IF(E6&gt;=TODAY(),"90 days","NONE")</f>
        <v>90 days</v>
      </c>
      <c r="F8" s="145"/>
    </row>
    <row r="9" spans="1:11" ht="13.8" x14ac:dyDescent="0.25">
      <c r="A9" s="142" t="s">
        <v>29</v>
      </c>
      <c r="B9" s="142"/>
      <c r="C9" s="142"/>
      <c r="D9" s="142"/>
      <c r="E9" s="142"/>
      <c r="F9" s="142"/>
      <c r="G9" s="142"/>
    </row>
    <row r="10" spans="1:11" x14ac:dyDescent="0.25">
      <c r="A10" s="28" t="s">
        <v>30</v>
      </c>
    </row>
    <row r="11" spans="1:11" ht="15" thickBot="1" x14ac:dyDescent="0.35">
      <c r="A11" s="29" t="s">
        <v>31</v>
      </c>
      <c r="B11" s="30" t="s">
        <v>32</v>
      </c>
      <c r="C11" s="30" t="s">
        <v>33</v>
      </c>
      <c r="D11" s="30" t="s">
        <v>34</v>
      </c>
      <c r="E11" s="31" t="s">
        <v>35</v>
      </c>
      <c r="F11" s="32" t="s">
        <v>36</v>
      </c>
      <c r="G11" s="33" t="s">
        <v>37</v>
      </c>
      <c r="I11" s="34" t="s">
        <v>38</v>
      </c>
      <c r="J11" s="35" t="s">
        <v>39</v>
      </c>
      <c r="K11" s="36" t="s">
        <v>40</v>
      </c>
    </row>
    <row r="12" spans="1:11" ht="15.6" x14ac:dyDescent="0.3">
      <c r="A12" s="37"/>
      <c r="B12" s="38"/>
      <c r="C12" s="39"/>
      <c r="D12" s="37"/>
      <c r="E12" s="40"/>
      <c r="F12" s="40"/>
      <c r="G12" s="41"/>
      <c r="I12" s="42"/>
      <c r="J12" s="43"/>
      <c r="K12" s="43"/>
    </row>
    <row r="13" spans="1:11" ht="14.4" x14ac:dyDescent="0.3">
      <c r="A13" s="44"/>
      <c r="B13" s="45" t="s">
        <v>41</v>
      </c>
      <c r="C13" s="46" t="s">
        <v>42</v>
      </c>
      <c r="D13" s="47"/>
      <c r="E13" s="48">
        <v>6.99</v>
      </c>
      <c r="F13" s="49">
        <v>4.8899999999999997</v>
      </c>
      <c r="G13" s="50">
        <v>0.6</v>
      </c>
      <c r="I13" s="51" t="str">
        <f t="shared" ref="I13:I26" si="0">IF(A13&gt;0,(1-(J13/(F13))),"")</f>
        <v/>
      </c>
      <c r="J13" s="48" t="str">
        <f t="shared" ref="J13:J26" si="1">IF(A13&gt;0,(E13*(1-G13)),"")</f>
        <v/>
      </c>
      <c r="K13" s="48" t="str">
        <f t="shared" ref="K13:K26" si="2">IF(A13&gt;0,(J13*A13),"")</f>
        <v/>
      </c>
    </row>
    <row r="14" spans="1:11" ht="14.4" x14ac:dyDescent="0.3">
      <c r="A14" s="44"/>
      <c r="B14" s="45" t="s">
        <v>43</v>
      </c>
      <c r="C14" s="46" t="s">
        <v>44</v>
      </c>
      <c r="D14" s="47"/>
      <c r="E14" s="48">
        <v>6.99</v>
      </c>
      <c r="F14" s="49">
        <v>4.8899999999999997</v>
      </c>
      <c r="G14" s="50">
        <v>0.6</v>
      </c>
      <c r="I14" s="51" t="str">
        <f t="shared" si="0"/>
        <v/>
      </c>
      <c r="J14" s="48" t="str">
        <f t="shared" si="1"/>
        <v/>
      </c>
      <c r="K14" s="48" t="str">
        <f t="shared" si="2"/>
        <v/>
      </c>
    </row>
    <row r="15" spans="1:11" ht="14.4" x14ac:dyDescent="0.3">
      <c r="A15" s="44"/>
      <c r="B15" s="45" t="s">
        <v>45</v>
      </c>
      <c r="C15" s="46" t="s">
        <v>46</v>
      </c>
      <c r="D15" s="47" t="s">
        <v>47</v>
      </c>
      <c r="E15" s="48">
        <v>26.99</v>
      </c>
      <c r="F15" s="49">
        <v>5</v>
      </c>
      <c r="G15" s="50">
        <v>0.6</v>
      </c>
      <c r="I15" s="51" t="str">
        <f t="shared" si="0"/>
        <v/>
      </c>
      <c r="J15" s="48" t="str">
        <f t="shared" si="1"/>
        <v/>
      </c>
      <c r="K15" s="48" t="str">
        <f t="shared" si="2"/>
        <v/>
      </c>
    </row>
    <row r="16" spans="1:11" ht="14.4" x14ac:dyDescent="0.25">
      <c r="A16" s="44"/>
      <c r="B16" s="52" t="s">
        <v>48</v>
      </c>
      <c r="C16" s="53" t="s">
        <v>49</v>
      </c>
      <c r="D16" s="47" t="s">
        <v>47</v>
      </c>
      <c r="E16" s="48">
        <v>26.99</v>
      </c>
      <c r="F16" s="49">
        <v>7.97</v>
      </c>
      <c r="G16" s="50">
        <v>0.6</v>
      </c>
      <c r="I16" s="51" t="str">
        <f t="shared" si="0"/>
        <v/>
      </c>
      <c r="J16" s="48" t="str">
        <f t="shared" si="1"/>
        <v/>
      </c>
      <c r="K16" s="48" t="str">
        <f t="shared" si="2"/>
        <v/>
      </c>
    </row>
    <row r="17" spans="1:12" ht="14.4" x14ac:dyDescent="0.3">
      <c r="A17" s="44"/>
      <c r="B17" s="45" t="s">
        <v>50</v>
      </c>
      <c r="C17" s="46" t="s">
        <v>51</v>
      </c>
      <c r="D17" s="47" t="s">
        <v>47</v>
      </c>
      <c r="E17" s="48">
        <v>26.99</v>
      </c>
      <c r="F17" s="49">
        <v>7.97</v>
      </c>
      <c r="G17" s="50">
        <v>0.6</v>
      </c>
      <c r="I17" s="51" t="str">
        <f t="shared" si="0"/>
        <v/>
      </c>
      <c r="J17" s="48" t="str">
        <f t="shared" si="1"/>
        <v/>
      </c>
      <c r="K17" s="48" t="str">
        <f t="shared" si="2"/>
        <v/>
      </c>
    </row>
    <row r="18" spans="1:12" ht="14.4" x14ac:dyDescent="0.25">
      <c r="A18" s="44"/>
      <c r="B18" s="54" t="s">
        <v>52</v>
      </c>
      <c r="C18" s="53" t="s">
        <v>53</v>
      </c>
      <c r="D18" s="47" t="s">
        <v>47</v>
      </c>
      <c r="E18" s="48">
        <v>16.989999999999998</v>
      </c>
      <c r="F18" s="49">
        <v>5</v>
      </c>
      <c r="G18" s="50">
        <v>0.6</v>
      </c>
      <c r="I18" s="51" t="str">
        <f t="shared" si="0"/>
        <v/>
      </c>
      <c r="J18" s="48" t="str">
        <f t="shared" si="1"/>
        <v/>
      </c>
      <c r="K18" s="48" t="str">
        <f t="shared" si="2"/>
        <v/>
      </c>
    </row>
    <row r="19" spans="1:12" ht="14.4" x14ac:dyDescent="0.3">
      <c r="A19" s="44"/>
      <c r="B19" s="45" t="s">
        <v>54</v>
      </c>
      <c r="C19" s="46" t="s">
        <v>55</v>
      </c>
      <c r="D19" s="47" t="s">
        <v>47</v>
      </c>
      <c r="E19" s="48">
        <v>16.989999999999998</v>
      </c>
      <c r="F19" s="49">
        <v>5</v>
      </c>
      <c r="G19" s="50">
        <v>0.6</v>
      </c>
      <c r="I19" s="51" t="str">
        <f t="shared" si="0"/>
        <v/>
      </c>
      <c r="J19" s="48" t="str">
        <f t="shared" si="1"/>
        <v/>
      </c>
      <c r="K19" s="48" t="str">
        <f t="shared" si="2"/>
        <v/>
      </c>
    </row>
    <row r="20" spans="1:12" ht="14.4" x14ac:dyDescent="0.25">
      <c r="A20" s="44"/>
      <c r="B20" s="52" t="s">
        <v>56</v>
      </c>
      <c r="C20" s="53" t="s">
        <v>57</v>
      </c>
      <c r="D20" s="47" t="s">
        <v>47</v>
      </c>
      <c r="E20" s="48">
        <v>17.989999999999998</v>
      </c>
      <c r="F20" s="49">
        <v>5</v>
      </c>
      <c r="G20" s="50">
        <v>0.6</v>
      </c>
      <c r="I20" s="51" t="str">
        <f t="shared" si="0"/>
        <v/>
      </c>
      <c r="J20" s="48" t="str">
        <f t="shared" si="1"/>
        <v/>
      </c>
      <c r="K20" s="48" t="str">
        <f t="shared" si="2"/>
        <v/>
      </c>
    </row>
    <row r="21" spans="1:12" ht="14.4" x14ac:dyDescent="0.3">
      <c r="A21" s="44"/>
      <c r="B21" s="45" t="s">
        <v>58</v>
      </c>
      <c r="C21" s="46" t="s">
        <v>59</v>
      </c>
      <c r="D21" s="47" t="s">
        <v>47</v>
      </c>
      <c r="E21" s="48">
        <v>24.99</v>
      </c>
      <c r="F21" s="49">
        <v>7.97</v>
      </c>
      <c r="G21" s="50">
        <v>0.6</v>
      </c>
      <c r="I21" s="51" t="str">
        <f t="shared" si="0"/>
        <v/>
      </c>
      <c r="J21" s="48" t="str">
        <f t="shared" si="1"/>
        <v/>
      </c>
      <c r="K21" s="48" t="str">
        <f t="shared" si="2"/>
        <v/>
      </c>
    </row>
    <row r="22" spans="1:12" ht="14.4" x14ac:dyDescent="0.25">
      <c r="A22" s="44"/>
      <c r="B22" s="52" t="s">
        <v>60</v>
      </c>
      <c r="C22" s="53" t="s">
        <v>61</v>
      </c>
      <c r="D22" s="47"/>
      <c r="E22" s="48">
        <v>34.99</v>
      </c>
      <c r="F22" s="49">
        <v>20.99</v>
      </c>
      <c r="G22" s="50">
        <v>0.64</v>
      </c>
      <c r="I22" s="51" t="str">
        <f t="shared" si="0"/>
        <v/>
      </c>
      <c r="J22" s="48" t="str">
        <f t="shared" si="1"/>
        <v/>
      </c>
      <c r="K22" s="48" t="str">
        <f t="shared" si="2"/>
        <v/>
      </c>
    </row>
    <row r="23" spans="1:12" ht="14.4" x14ac:dyDescent="0.3">
      <c r="A23" s="44"/>
      <c r="B23" s="45" t="s">
        <v>62</v>
      </c>
      <c r="C23" s="46" t="s">
        <v>63</v>
      </c>
      <c r="D23" s="47" t="s">
        <v>47</v>
      </c>
      <c r="E23" s="48">
        <v>84.99</v>
      </c>
      <c r="F23" s="55">
        <v>29.97</v>
      </c>
      <c r="G23" s="50">
        <v>0.6</v>
      </c>
      <c r="I23" s="51" t="str">
        <f t="shared" si="0"/>
        <v/>
      </c>
      <c r="J23" s="48" t="str">
        <f t="shared" si="1"/>
        <v/>
      </c>
      <c r="K23" s="48" t="str">
        <f t="shared" si="2"/>
        <v/>
      </c>
    </row>
    <row r="24" spans="1:12" ht="14.4" x14ac:dyDescent="0.25">
      <c r="A24" s="44"/>
      <c r="B24" s="52" t="s">
        <v>64</v>
      </c>
      <c r="C24" s="53" t="s">
        <v>65</v>
      </c>
      <c r="D24" s="47"/>
      <c r="E24" s="48">
        <v>34.99</v>
      </c>
      <c r="F24" s="49">
        <v>20.99</v>
      </c>
      <c r="G24" s="50">
        <v>0.64</v>
      </c>
      <c r="I24" s="51" t="str">
        <f t="shared" si="0"/>
        <v/>
      </c>
      <c r="J24" s="48" t="str">
        <f t="shared" si="1"/>
        <v/>
      </c>
      <c r="K24" s="48" t="str">
        <f t="shared" si="2"/>
        <v/>
      </c>
    </row>
    <row r="25" spans="1:12" ht="14.4" x14ac:dyDescent="0.3">
      <c r="A25" s="44"/>
      <c r="B25" s="45" t="s">
        <v>66</v>
      </c>
      <c r="C25" s="46" t="s">
        <v>67</v>
      </c>
      <c r="D25" s="47" t="s">
        <v>47</v>
      </c>
      <c r="E25" s="48">
        <v>26.99</v>
      </c>
      <c r="F25" s="49">
        <v>6.97</v>
      </c>
      <c r="G25" s="50">
        <v>0.6</v>
      </c>
      <c r="I25" s="51" t="str">
        <f t="shared" si="0"/>
        <v/>
      </c>
      <c r="J25" s="48" t="str">
        <f t="shared" si="1"/>
        <v/>
      </c>
      <c r="K25" s="48" t="str">
        <f t="shared" si="2"/>
        <v/>
      </c>
    </row>
    <row r="26" spans="1:12" ht="15" thickBot="1" x14ac:dyDescent="0.35">
      <c r="A26" s="44"/>
      <c r="B26" s="45"/>
      <c r="C26" s="56"/>
      <c r="D26" s="24"/>
      <c r="E26" s="57"/>
      <c r="F26" s="49"/>
      <c r="G26" s="51"/>
      <c r="I26" s="51" t="str">
        <f t="shared" si="0"/>
        <v/>
      </c>
      <c r="J26" s="48" t="str">
        <f t="shared" si="1"/>
        <v/>
      </c>
      <c r="K26" s="48" t="str">
        <f t="shared" si="2"/>
        <v/>
      </c>
    </row>
    <row r="27" spans="1:12" ht="15.6" x14ac:dyDescent="0.3">
      <c r="A27" s="37"/>
      <c r="B27" s="38"/>
      <c r="C27" s="39" t="s">
        <v>68</v>
      </c>
      <c r="D27" s="37"/>
      <c r="E27" s="40"/>
      <c r="F27" s="40"/>
      <c r="G27" s="41"/>
      <c r="I27" s="42"/>
      <c r="J27" s="43"/>
      <c r="K27" s="43"/>
    </row>
    <row r="28" spans="1:12" x14ac:dyDescent="0.25">
      <c r="A28" s="44">
        <f>ROUNDUP(SUMIF($F$26:$F$26,F28,$A$26:$A$26)/14,0)</f>
        <v>0</v>
      </c>
      <c r="B28" s="58" t="s">
        <v>69</v>
      </c>
      <c r="C28" s="59" t="s">
        <v>70</v>
      </c>
      <c r="D28" s="44"/>
      <c r="E28" s="60">
        <v>0</v>
      </c>
      <c r="F28" s="55" t="s">
        <v>71</v>
      </c>
      <c r="G28" s="61"/>
      <c r="I28" s="51"/>
      <c r="J28" s="48"/>
      <c r="K28" s="48"/>
    </row>
    <row r="29" spans="1:12" x14ac:dyDescent="0.25">
      <c r="A29" s="44">
        <f>ROUNDUP(SUMIF($F$26:$F$26,F29,$A$26:$A$26)/14,0)</f>
        <v>0</v>
      </c>
      <c r="B29" s="58" t="s">
        <v>72</v>
      </c>
      <c r="C29" s="59" t="s">
        <v>73</v>
      </c>
      <c r="D29" s="44"/>
      <c r="E29" s="60">
        <v>0</v>
      </c>
      <c r="F29" s="55" t="s">
        <v>74</v>
      </c>
      <c r="G29" s="61"/>
      <c r="I29" s="51"/>
      <c r="J29" s="48"/>
      <c r="K29" s="48"/>
    </row>
    <row r="30" spans="1:12" ht="14.4" x14ac:dyDescent="0.3">
      <c r="A30" s="44">
        <f>ROUNDUP(SUMIF($F$11:$F$27,F30,$A$11:$A$27)/14,0)</f>
        <v>0</v>
      </c>
      <c r="B30" s="59" t="s">
        <v>75</v>
      </c>
      <c r="C30" s="59" t="s">
        <v>76</v>
      </c>
      <c r="D30" s="44"/>
      <c r="E30" s="60">
        <v>0</v>
      </c>
      <c r="F30" s="62">
        <v>9.9700000000000006</v>
      </c>
      <c r="G30" s="61"/>
      <c r="I30" s="51"/>
      <c r="J30" s="48"/>
      <c r="K30" s="48"/>
    </row>
    <row r="31" spans="1:12" ht="14.4" x14ac:dyDescent="0.3">
      <c r="A31" s="44">
        <f>ROUNDUP(SUMIF($F$11:$F$27,F31,$A$11:$A$27)/14,0)</f>
        <v>0</v>
      </c>
      <c r="B31" s="58" t="s">
        <v>77</v>
      </c>
      <c r="C31" s="59" t="s">
        <v>78</v>
      </c>
      <c r="D31" s="44"/>
      <c r="E31" s="60">
        <v>0</v>
      </c>
      <c r="F31" s="62">
        <v>5</v>
      </c>
      <c r="G31" s="61"/>
      <c r="I31" s="51"/>
      <c r="J31" s="48"/>
      <c r="K31" s="48"/>
    </row>
    <row r="32" spans="1:12" s="68" customFormat="1" ht="18" x14ac:dyDescent="0.25">
      <c r="A32" s="63"/>
      <c r="B32" s="64" t="s">
        <v>79</v>
      </c>
      <c r="C32" s="65">
        <f>SUM(A11:A27)</f>
        <v>0</v>
      </c>
      <c r="D32" s="63"/>
      <c r="E32" s="66"/>
      <c r="F32" s="66"/>
      <c r="G32" s="67"/>
      <c r="I32" s="69" t="s">
        <v>80</v>
      </c>
      <c r="J32" s="70"/>
      <c r="K32" s="70"/>
      <c r="L32" s="3"/>
    </row>
    <row r="33" spans="1:12" s="68" customFormat="1" ht="18" x14ac:dyDescent="0.25">
      <c r="A33" s="63"/>
      <c r="B33" s="71" t="s">
        <v>81</v>
      </c>
      <c r="C33" s="72">
        <f>SUM(K11:K27)</f>
        <v>0</v>
      </c>
      <c r="D33" s="63"/>
      <c r="E33" s="66"/>
      <c r="F33" s="66"/>
      <c r="G33" s="67"/>
      <c r="I33" s="69" t="e">
        <f>AVERAGE(I12:I27)</f>
        <v>#DIV/0!</v>
      </c>
      <c r="J33" s="70"/>
      <c r="K33" s="70"/>
      <c r="L33" s="3"/>
    </row>
  </sheetData>
  <mergeCells count="7">
    <mergeCell ref="A9:G9"/>
    <mergeCell ref="E3:F3"/>
    <mergeCell ref="E4:F4"/>
    <mergeCell ref="E5:F5"/>
    <mergeCell ref="E6:F6"/>
    <mergeCell ref="E7:F7"/>
    <mergeCell ref="E8:F8"/>
  </mergeCells>
  <conditionalFormatting sqref="B16">
    <cfRule type="duplicateValues" dxfId="2" priority="2"/>
  </conditionalFormatting>
  <conditionalFormatting sqref="B16">
    <cfRule type="duplicateValues" dxfId="1" priority="1"/>
  </conditionalFormatting>
  <conditionalFormatting sqref="B1:B15 B17:B1048576">
    <cfRule type="duplicateValues" dxfId="0" priority="3"/>
  </conditionalFormatting>
  <pageMargins left="0.7" right="0.7" top="0.75" bottom="0.75" header="0.3" footer="0.3"/>
  <pageSetup orientation="landscape" r:id="rId1"/>
  <colBreaks count="1" manualBreakCount="1">
    <brk id="8" max="1048575" man="1"/>
  </col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M48"/>
  <sheetViews>
    <sheetView workbookViewId="0">
      <selection activeCell="B1" sqref="B1"/>
    </sheetView>
  </sheetViews>
  <sheetFormatPr defaultRowHeight="13.2" x14ac:dyDescent="0.25"/>
  <cols>
    <col min="1" max="1" width="18.109375" style="3" customWidth="1"/>
    <col min="2" max="2" width="9.6640625" style="3" customWidth="1"/>
    <col min="3" max="3" width="56.109375" style="3" customWidth="1"/>
    <col min="4" max="4" width="16.21875" style="3" customWidth="1"/>
    <col min="5" max="5" width="8.88671875" style="3"/>
    <col min="6" max="6" width="20.44140625" style="3" bestFit="1" customWidth="1"/>
    <col min="7" max="7" width="17.44140625" style="3" customWidth="1"/>
    <col min="8" max="8" width="9.88671875" style="3" customWidth="1"/>
    <col min="9" max="9" width="14.6640625" style="3" customWidth="1"/>
    <col min="10" max="10" width="13.77734375" style="3" bestFit="1" customWidth="1"/>
    <col min="11" max="11" width="10.6640625" style="3" bestFit="1" customWidth="1"/>
    <col min="12" max="12" width="26.33203125" style="4" customWidth="1"/>
    <col min="13" max="13" width="8.88671875" style="4"/>
    <col min="14" max="16384" width="8.88671875" style="3"/>
  </cols>
  <sheetData>
    <row r="1" spans="1:12" ht="25.8" x14ac:dyDescent="0.5">
      <c r="A1" s="73"/>
      <c r="B1" s="74" t="s">
        <v>82</v>
      </c>
      <c r="C1" s="38"/>
      <c r="D1" s="37"/>
      <c r="E1" s="75"/>
      <c r="F1" s="38"/>
      <c r="G1" s="38"/>
      <c r="H1" s="38"/>
      <c r="I1" s="38"/>
      <c r="J1" s="37"/>
      <c r="K1" s="38"/>
      <c r="L1" s="76"/>
    </row>
    <row r="2" spans="1:12" ht="23.4" x14ac:dyDescent="0.25">
      <c r="A2" s="77"/>
      <c r="B2" s="78"/>
      <c r="C2" s="78"/>
      <c r="D2" s="78"/>
      <c r="E2" s="79" t="s">
        <v>83</v>
      </c>
      <c r="F2" s="78"/>
      <c r="G2" s="78"/>
      <c r="H2" s="78"/>
      <c r="I2" s="78"/>
      <c r="J2" s="78"/>
      <c r="K2" s="78"/>
      <c r="L2" s="80"/>
    </row>
    <row r="3" spans="1:12" x14ac:dyDescent="0.25">
      <c r="A3" s="148"/>
      <c r="B3" s="149"/>
      <c r="C3" s="81"/>
      <c r="D3" s="82"/>
      <c r="E3" s="83"/>
      <c r="F3" s="82"/>
      <c r="G3" s="82"/>
      <c r="H3" s="83"/>
      <c r="I3" s="82"/>
      <c r="J3" s="82"/>
      <c r="K3" s="83"/>
      <c r="L3" s="84"/>
    </row>
    <row r="4" spans="1:12" ht="15.6" x14ac:dyDescent="0.25">
      <c r="A4" s="146" t="s">
        <v>84</v>
      </c>
      <c r="B4" s="147"/>
      <c r="C4" s="85"/>
      <c r="D4" s="82"/>
      <c r="E4" s="150" t="s">
        <v>85</v>
      </c>
      <c r="F4" s="151"/>
      <c r="G4" s="151"/>
      <c r="H4" s="151"/>
      <c r="I4" s="151"/>
      <c r="J4" s="151"/>
      <c r="K4" s="152"/>
      <c r="L4" s="84"/>
    </row>
    <row r="5" spans="1:12" ht="15.6" x14ac:dyDescent="0.25">
      <c r="A5" s="146" t="s">
        <v>86</v>
      </c>
      <c r="B5" s="147"/>
      <c r="C5" s="85"/>
      <c r="D5" s="82"/>
      <c r="E5" s="153"/>
      <c r="F5" s="154"/>
      <c r="G5" s="154"/>
      <c r="H5" s="154"/>
      <c r="I5" s="154"/>
      <c r="J5" s="154"/>
      <c r="K5" s="155"/>
      <c r="L5" s="84"/>
    </row>
    <row r="6" spans="1:12" ht="15.6" x14ac:dyDescent="0.25">
      <c r="A6" s="146" t="s">
        <v>87</v>
      </c>
      <c r="B6" s="147"/>
      <c r="C6" s="85"/>
      <c r="D6" s="82"/>
      <c r="E6" s="153"/>
      <c r="F6" s="154"/>
      <c r="G6" s="154"/>
      <c r="H6" s="154"/>
      <c r="I6" s="154"/>
      <c r="J6" s="154"/>
      <c r="K6" s="155"/>
      <c r="L6" s="84"/>
    </row>
    <row r="7" spans="1:12" ht="15.6" x14ac:dyDescent="0.25">
      <c r="A7" s="146" t="s">
        <v>88</v>
      </c>
      <c r="B7" s="147"/>
      <c r="C7" s="85"/>
      <c r="D7" s="82"/>
      <c r="E7" s="156"/>
      <c r="F7" s="157"/>
      <c r="G7" s="157"/>
      <c r="H7" s="157"/>
      <c r="I7" s="157"/>
      <c r="J7" s="157"/>
      <c r="K7" s="158"/>
      <c r="L7" s="84"/>
    </row>
    <row r="8" spans="1:12" ht="15.6" x14ac:dyDescent="0.25">
      <c r="A8" s="146" t="s">
        <v>89</v>
      </c>
      <c r="B8" s="147"/>
      <c r="C8" s="85"/>
      <c r="D8" s="82"/>
      <c r="E8" s="86"/>
      <c r="F8" s="82"/>
      <c r="G8" s="87" t="s">
        <v>90</v>
      </c>
      <c r="H8" s="83"/>
      <c r="I8" s="82"/>
      <c r="J8" s="82"/>
      <c r="K8" s="83"/>
      <c r="L8" s="84"/>
    </row>
    <row r="9" spans="1:12" ht="15.6" x14ac:dyDescent="0.3">
      <c r="A9" s="88"/>
      <c r="B9" s="89"/>
      <c r="C9" s="89"/>
      <c r="D9" s="90"/>
      <c r="E9" s="91"/>
      <c r="F9" s="90"/>
      <c r="G9" s="92" t="s">
        <v>91</v>
      </c>
      <c r="H9" s="91"/>
      <c r="I9" s="91"/>
      <c r="J9" s="91"/>
      <c r="K9" s="91"/>
      <c r="L9" s="93"/>
    </row>
    <row r="10" spans="1:12" ht="13.8" x14ac:dyDescent="0.3">
      <c r="A10" s="88"/>
      <c r="B10" s="89"/>
      <c r="C10" s="89"/>
      <c r="D10" s="90"/>
      <c r="E10" s="91"/>
      <c r="F10" s="90"/>
      <c r="G10" s="94"/>
      <c r="H10" s="91"/>
      <c r="I10" s="91"/>
      <c r="J10" s="91"/>
      <c r="K10" s="91"/>
      <c r="L10" s="93"/>
    </row>
    <row r="11" spans="1:12" ht="14.4" thickBot="1" x14ac:dyDescent="0.35">
      <c r="A11" s="95"/>
      <c r="B11" s="96"/>
      <c r="C11" s="96"/>
      <c r="D11" s="97"/>
      <c r="E11" s="98"/>
      <c r="F11" s="97"/>
      <c r="G11" s="99"/>
      <c r="H11" s="98"/>
      <c r="I11" s="98"/>
      <c r="J11" s="98"/>
      <c r="K11" s="98"/>
      <c r="L11" s="100"/>
    </row>
    <row r="12" spans="1:12" ht="43.2" x14ac:dyDescent="0.3">
      <c r="A12" s="101" t="s">
        <v>32</v>
      </c>
      <c r="B12" s="102" t="s">
        <v>92</v>
      </c>
      <c r="C12" s="102" t="s">
        <v>33</v>
      </c>
      <c r="D12" s="102" t="s">
        <v>93</v>
      </c>
      <c r="E12" s="103" t="s">
        <v>94</v>
      </c>
      <c r="F12" s="102" t="s">
        <v>95</v>
      </c>
      <c r="G12" s="102" t="s">
        <v>96</v>
      </c>
      <c r="H12" s="103" t="s">
        <v>97</v>
      </c>
      <c r="I12" s="104" t="s">
        <v>37</v>
      </c>
      <c r="J12" s="105" t="s">
        <v>98</v>
      </c>
      <c r="K12" s="106" t="s">
        <v>99</v>
      </c>
      <c r="L12" s="107" t="s">
        <v>100</v>
      </c>
    </row>
    <row r="13" spans="1:12" ht="14.4" x14ac:dyDescent="0.3">
      <c r="A13" s="108"/>
      <c r="B13" s="109"/>
      <c r="C13" s="110" t="s">
        <v>101</v>
      </c>
      <c r="D13" s="111"/>
      <c r="E13" s="112"/>
      <c r="F13" s="111"/>
      <c r="G13" s="111"/>
      <c r="H13" s="112"/>
      <c r="I13" s="111"/>
      <c r="J13" s="113"/>
      <c r="K13" s="113"/>
      <c r="L13" s="114"/>
    </row>
    <row r="14" spans="1:12" x14ac:dyDescent="0.25">
      <c r="A14" s="115">
        <v>9781496430779</v>
      </c>
      <c r="B14" s="116"/>
      <c r="C14" s="53" t="s">
        <v>102</v>
      </c>
      <c r="D14" s="117" t="s">
        <v>103</v>
      </c>
      <c r="E14" s="118">
        <v>44.99</v>
      </c>
      <c r="F14" s="44" t="s">
        <v>104</v>
      </c>
      <c r="G14" s="44" t="s">
        <v>101</v>
      </c>
      <c r="H14" s="119" t="s">
        <v>74</v>
      </c>
      <c r="I14" s="119">
        <v>0.52</v>
      </c>
      <c r="J14" s="120">
        <v>44013</v>
      </c>
      <c r="K14" s="120">
        <v>44196</v>
      </c>
      <c r="L14" s="59" t="s">
        <v>105</v>
      </c>
    </row>
    <row r="15" spans="1:12" x14ac:dyDescent="0.25">
      <c r="A15" s="115">
        <v>9781496434302</v>
      </c>
      <c r="B15" s="116"/>
      <c r="C15" s="53" t="s">
        <v>106</v>
      </c>
      <c r="D15" s="44" t="s">
        <v>103</v>
      </c>
      <c r="E15" s="118">
        <v>44.99</v>
      </c>
      <c r="F15" s="44" t="s">
        <v>104</v>
      </c>
      <c r="G15" s="44" t="s">
        <v>101</v>
      </c>
      <c r="H15" s="119" t="s">
        <v>74</v>
      </c>
      <c r="I15" s="119">
        <v>0.52</v>
      </c>
      <c r="J15" s="120">
        <v>44013</v>
      </c>
      <c r="K15" s="120">
        <v>44196</v>
      </c>
      <c r="L15" s="59" t="s">
        <v>105</v>
      </c>
    </row>
    <row r="16" spans="1:12" x14ac:dyDescent="0.25">
      <c r="A16" s="115">
        <v>9781496445384</v>
      </c>
      <c r="B16" s="116"/>
      <c r="C16" s="53" t="s">
        <v>107</v>
      </c>
      <c r="D16" s="44" t="s">
        <v>103</v>
      </c>
      <c r="E16" s="118">
        <v>44.99</v>
      </c>
      <c r="F16" s="44" t="s">
        <v>104</v>
      </c>
      <c r="G16" s="44" t="s">
        <v>101</v>
      </c>
      <c r="H16" s="119" t="s">
        <v>74</v>
      </c>
      <c r="I16" s="119">
        <v>0.52</v>
      </c>
      <c r="J16" s="120">
        <v>44013</v>
      </c>
      <c r="K16" s="120">
        <v>44196</v>
      </c>
      <c r="L16" s="59" t="s">
        <v>105</v>
      </c>
    </row>
    <row r="17" spans="1:12" x14ac:dyDescent="0.25">
      <c r="A17" s="115">
        <v>9781414397788</v>
      </c>
      <c r="B17" s="116"/>
      <c r="C17" s="53" t="s">
        <v>108</v>
      </c>
      <c r="D17" s="44" t="s">
        <v>103</v>
      </c>
      <c r="E17" s="118">
        <v>44.99</v>
      </c>
      <c r="F17" s="44" t="s">
        <v>104</v>
      </c>
      <c r="G17" s="44" t="s">
        <v>101</v>
      </c>
      <c r="H17" s="119" t="s">
        <v>74</v>
      </c>
      <c r="I17" s="119">
        <v>0.52</v>
      </c>
      <c r="J17" s="120">
        <v>44013</v>
      </c>
      <c r="K17" s="120">
        <v>44196</v>
      </c>
      <c r="L17" s="59" t="s">
        <v>105</v>
      </c>
    </row>
    <row r="18" spans="1:12" x14ac:dyDescent="0.25">
      <c r="A18" s="115">
        <v>9781496433824</v>
      </c>
      <c r="B18" s="116"/>
      <c r="C18" s="53" t="s">
        <v>109</v>
      </c>
      <c r="D18" s="44" t="s">
        <v>103</v>
      </c>
      <c r="E18" s="118">
        <v>49.99</v>
      </c>
      <c r="F18" s="44" t="s">
        <v>110</v>
      </c>
      <c r="G18" s="44" t="s">
        <v>101</v>
      </c>
      <c r="H18" s="119" t="s">
        <v>74</v>
      </c>
      <c r="I18" s="119" t="s">
        <v>111</v>
      </c>
      <c r="J18" s="120">
        <v>43581</v>
      </c>
      <c r="K18" s="120">
        <v>44196</v>
      </c>
      <c r="L18" s="59" t="s">
        <v>105</v>
      </c>
    </row>
    <row r="19" spans="1:12" x14ac:dyDescent="0.25">
      <c r="A19" s="115">
        <v>9781496439185</v>
      </c>
      <c r="B19" s="116"/>
      <c r="C19" s="53" t="s">
        <v>112</v>
      </c>
      <c r="D19" s="44" t="s">
        <v>103</v>
      </c>
      <c r="E19" s="118">
        <v>74.989999999999995</v>
      </c>
      <c r="F19" s="44" t="s">
        <v>104</v>
      </c>
      <c r="G19" s="44" t="s">
        <v>101</v>
      </c>
      <c r="H19" s="119" t="s">
        <v>74</v>
      </c>
      <c r="I19" s="119" t="s">
        <v>111</v>
      </c>
      <c r="J19" s="120">
        <v>43581</v>
      </c>
      <c r="K19" s="120">
        <v>44196</v>
      </c>
      <c r="L19" s="59" t="s">
        <v>105</v>
      </c>
    </row>
    <row r="20" spans="1:12" x14ac:dyDescent="0.25">
      <c r="A20" s="115">
        <v>9781496439208</v>
      </c>
      <c r="B20" s="116"/>
      <c r="C20" s="53" t="s">
        <v>113</v>
      </c>
      <c r="D20" s="44" t="s">
        <v>103</v>
      </c>
      <c r="E20" s="118">
        <v>74.989999999999995</v>
      </c>
      <c r="F20" s="44" t="s">
        <v>104</v>
      </c>
      <c r="G20" s="44" t="s">
        <v>101</v>
      </c>
      <c r="H20" s="119" t="s">
        <v>74</v>
      </c>
      <c r="I20" s="119" t="s">
        <v>111</v>
      </c>
      <c r="J20" s="120">
        <v>43581</v>
      </c>
      <c r="K20" s="120">
        <v>44196</v>
      </c>
      <c r="L20" s="59" t="s">
        <v>105</v>
      </c>
    </row>
    <row r="21" spans="1:12" x14ac:dyDescent="0.25">
      <c r="A21" s="115">
        <v>9781496439246</v>
      </c>
      <c r="B21" s="116"/>
      <c r="C21" s="53" t="s">
        <v>114</v>
      </c>
      <c r="D21" s="44" t="s">
        <v>103</v>
      </c>
      <c r="E21" s="118">
        <v>74.989999999999995</v>
      </c>
      <c r="F21" s="44" t="s">
        <v>104</v>
      </c>
      <c r="G21" s="44" t="s">
        <v>101</v>
      </c>
      <c r="H21" s="119" t="s">
        <v>74</v>
      </c>
      <c r="I21" s="119" t="s">
        <v>111</v>
      </c>
      <c r="J21" s="120">
        <v>43581</v>
      </c>
      <c r="K21" s="120">
        <v>44196</v>
      </c>
      <c r="L21" s="59" t="s">
        <v>105</v>
      </c>
    </row>
    <row r="22" spans="1:12" x14ac:dyDescent="0.25">
      <c r="A22" s="115">
        <v>9781496439260</v>
      </c>
      <c r="B22" s="116"/>
      <c r="C22" s="53" t="s">
        <v>115</v>
      </c>
      <c r="D22" s="44" t="s">
        <v>103</v>
      </c>
      <c r="E22" s="118">
        <v>74.989999999999995</v>
      </c>
      <c r="F22" s="44" t="s">
        <v>104</v>
      </c>
      <c r="G22" s="44" t="s">
        <v>101</v>
      </c>
      <c r="H22" s="119" t="s">
        <v>74</v>
      </c>
      <c r="I22" s="119" t="s">
        <v>111</v>
      </c>
      <c r="J22" s="120">
        <v>43581</v>
      </c>
      <c r="K22" s="120">
        <v>44196</v>
      </c>
      <c r="L22" s="59" t="s">
        <v>105</v>
      </c>
    </row>
    <row r="23" spans="1:12" ht="26.4" x14ac:dyDescent="0.25">
      <c r="A23" s="115">
        <v>9781496439352</v>
      </c>
      <c r="B23" s="116"/>
      <c r="C23" s="53" t="s">
        <v>116</v>
      </c>
      <c r="D23" s="44" t="s">
        <v>103</v>
      </c>
      <c r="E23" s="118">
        <v>84.99</v>
      </c>
      <c r="F23" s="44" t="s">
        <v>104</v>
      </c>
      <c r="G23" s="44" t="s">
        <v>101</v>
      </c>
      <c r="H23" s="119" t="s">
        <v>74</v>
      </c>
      <c r="I23" s="119" t="s">
        <v>111</v>
      </c>
      <c r="J23" s="120">
        <v>44013</v>
      </c>
      <c r="K23" s="120">
        <v>44196</v>
      </c>
      <c r="L23" s="59" t="s">
        <v>105</v>
      </c>
    </row>
    <row r="24" spans="1:12" ht="26.4" x14ac:dyDescent="0.25">
      <c r="A24" s="115">
        <v>9781496439376</v>
      </c>
      <c r="B24" s="116"/>
      <c r="C24" s="53" t="s">
        <v>117</v>
      </c>
      <c r="D24" s="44" t="s">
        <v>103</v>
      </c>
      <c r="E24" s="118">
        <v>84.99</v>
      </c>
      <c r="F24" s="44" t="s">
        <v>104</v>
      </c>
      <c r="G24" s="44" t="s">
        <v>101</v>
      </c>
      <c r="H24" s="119" t="s">
        <v>74</v>
      </c>
      <c r="I24" s="119" t="s">
        <v>111</v>
      </c>
      <c r="J24" s="120">
        <v>44013</v>
      </c>
      <c r="K24" s="120">
        <v>44196</v>
      </c>
      <c r="L24" s="59" t="s">
        <v>105</v>
      </c>
    </row>
    <row r="25" spans="1:12" x14ac:dyDescent="0.25">
      <c r="A25" s="115">
        <v>9781496439390</v>
      </c>
      <c r="B25" s="116"/>
      <c r="C25" s="53" t="s">
        <v>118</v>
      </c>
      <c r="D25" s="44" t="s">
        <v>103</v>
      </c>
      <c r="E25" s="118">
        <v>64.989999999999995</v>
      </c>
      <c r="F25" s="44" t="s">
        <v>110</v>
      </c>
      <c r="G25" s="44" t="s">
        <v>101</v>
      </c>
      <c r="H25" s="119" t="s">
        <v>74</v>
      </c>
      <c r="I25" s="119" t="s">
        <v>111</v>
      </c>
      <c r="J25" s="120">
        <v>44013</v>
      </c>
      <c r="K25" s="120">
        <v>44196</v>
      </c>
      <c r="L25" s="59" t="s">
        <v>105</v>
      </c>
    </row>
    <row r="26" spans="1:12" ht="26.4" x14ac:dyDescent="0.25">
      <c r="A26" s="115">
        <v>9781496439406</v>
      </c>
      <c r="B26" s="116"/>
      <c r="C26" s="53" t="s">
        <v>119</v>
      </c>
      <c r="D26" s="44" t="s">
        <v>103</v>
      </c>
      <c r="E26" s="118">
        <v>84.99</v>
      </c>
      <c r="F26" s="44" t="s">
        <v>104</v>
      </c>
      <c r="G26" s="44" t="s">
        <v>101</v>
      </c>
      <c r="H26" s="119" t="s">
        <v>74</v>
      </c>
      <c r="I26" s="119" t="s">
        <v>111</v>
      </c>
      <c r="J26" s="120">
        <v>44013</v>
      </c>
      <c r="K26" s="120">
        <v>44196</v>
      </c>
      <c r="L26" s="59" t="s">
        <v>105</v>
      </c>
    </row>
    <row r="27" spans="1:12" x14ac:dyDescent="0.25">
      <c r="A27" s="115">
        <v>9781496440051</v>
      </c>
      <c r="B27" s="116"/>
      <c r="C27" s="53" t="s">
        <v>120</v>
      </c>
      <c r="D27" s="44" t="s">
        <v>103</v>
      </c>
      <c r="E27" s="118">
        <v>39.99</v>
      </c>
      <c r="F27" s="44" t="s">
        <v>110</v>
      </c>
      <c r="G27" s="44" t="s">
        <v>101</v>
      </c>
      <c r="H27" s="119" t="s">
        <v>74</v>
      </c>
      <c r="I27" s="119">
        <v>0.52</v>
      </c>
      <c r="J27" s="120">
        <v>44013</v>
      </c>
      <c r="K27" s="120">
        <v>44196</v>
      </c>
      <c r="L27" s="59" t="s">
        <v>105</v>
      </c>
    </row>
    <row r="28" spans="1:12" ht="26.4" x14ac:dyDescent="0.25">
      <c r="A28" s="115">
        <v>9781496440075</v>
      </c>
      <c r="B28" s="116"/>
      <c r="C28" s="53" t="s">
        <v>121</v>
      </c>
      <c r="D28" s="44" t="s">
        <v>103</v>
      </c>
      <c r="E28" s="118">
        <v>69.989999999999995</v>
      </c>
      <c r="F28" s="44" t="s">
        <v>104</v>
      </c>
      <c r="G28" s="44" t="s">
        <v>101</v>
      </c>
      <c r="H28" s="119" t="s">
        <v>74</v>
      </c>
      <c r="I28" s="119">
        <v>0.52</v>
      </c>
      <c r="J28" s="120">
        <v>44013</v>
      </c>
      <c r="K28" s="120">
        <v>44196</v>
      </c>
      <c r="L28" s="59" t="s">
        <v>105</v>
      </c>
    </row>
    <row r="29" spans="1:12" ht="26.4" x14ac:dyDescent="0.25">
      <c r="A29" s="115">
        <v>9781496440099</v>
      </c>
      <c r="B29" s="116"/>
      <c r="C29" s="53" t="s">
        <v>122</v>
      </c>
      <c r="D29" s="44" t="s">
        <v>103</v>
      </c>
      <c r="E29" s="118">
        <v>69.989999999999995</v>
      </c>
      <c r="F29" s="44" t="s">
        <v>104</v>
      </c>
      <c r="G29" s="44" t="s">
        <v>101</v>
      </c>
      <c r="H29" s="119" t="s">
        <v>74</v>
      </c>
      <c r="I29" s="119">
        <v>0.52</v>
      </c>
      <c r="J29" s="120">
        <v>44013</v>
      </c>
      <c r="K29" s="120">
        <v>44196</v>
      </c>
      <c r="L29" s="59" t="s">
        <v>105</v>
      </c>
    </row>
    <row r="30" spans="1:12" x14ac:dyDescent="0.25">
      <c r="A30" s="115">
        <v>9781496446848</v>
      </c>
      <c r="B30" s="116"/>
      <c r="C30" s="53" t="s">
        <v>123</v>
      </c>
      <c r="D30" s="44" t="s">
        <v>103</v>
      </c>
      <c r="E30" s="118">
        <v>84.99</v>
      </c>
      <c r="F30" s="44" t="s">
        <v>104</v>
      </c>
      <c r="G30" s="44" t="s">
        <v>101</v>
      </c>
      <c r="H30" s="119" t="s">
        <v>74</v>
      </c>
      <c r="I30" s="119" t="s">
        <v>111</v>
      </c>
      <c r="J30" s="120">
        <v>44013</v>
      </c>
      <c r="K30" s="120">
        <v>44196</v>
      </c>
      <c r="L30" s="59" t="s">
        <v>105</v>
      </c>
    </row>
    <row r="31" spans="1:12" x14ac:dyDescent="0.25">
      <c r="A31" s="115">
        <v>9781496434326</v>
      </c>
      <c r="B31" s="59"/>
      <c r="C31" s="53" t="s">
        <v>124</v>
      </c>
      <c r="D31" s="44" t="s">
        <v>125</v>
      </c>
      <c r="E31" s="118">
        <v>44.99</v>
      </c>
      <c r="F31" s="44" t="s">
        <v>104</v>
      </c>
      <c r="G31" s="44" t="s">
        <v>101</v>
      </c>
      <c r="H31" s="119" t="s">
        <v>74</v>
      </c>
      <c r="I31" s="119">
        <v>0.52</v>
      </c>
      <c r="J31" s="120">
        <v>44013</v>
      </c>
      <c r="K31" s="121">
        <v>44196</v>
      </c>
      <c r="L31" s="59" t="s">
        <v>105</v>
      </c>
    </row>
    <row r="32" spans="1:12" x14ac:dyDescent="0.25">
      <c r="A32" s="115">
        <v>9781496434319</v>
      </c>
      <c r="B32" s="59"/>
      <c r="C32" s="53" t="s">
        <v>126</v>
      </c>
      <c r="D32" s="44" t="s">
        <v>103</v>
      </c>
      <c r="E32" s="118">
        <v>44.99</v>
      </c>
      <c r="F32" s="44" t="s">
        <v>104</v>
      </c>
      <c r="G32" s="44" t="s">
        <v>101</v>
      </c>
      <c r="H32" s="119" t="s">
        <v>74</v>
      </c>
      <c r="I32" s="119">
        <v>0.52</v>
      </c>
      <c r="J32" s="120">
        <v>44013</v>
      </c>
      <c r="K32" s="121">
        <v>44196</v>
      </c>
      <c r="L32" s="59" t="s">
        <v>105</v>
      </c>
    </row>
    <row r="33" spans="1:12" ht="26.4" x14ac:dyDescent="0.25">
      <c r="A33" s="115">
        <v>9781496444820</v>
      </c>
      <c r="B33" s="59"/>
      <c r="C33" s="53" t="s">
        <v>127</v>
      </c>
      <c r="D33" s="44" t="s">
        <v>103</v>
      </c>
      <c r="E33" s="118">
        <v>29.99</v>
      </c>
      <c r="F33" s="44" t="s">
        <v>104</v>
      </c>
      <c r="G33" s="44" t="s">
        <v>101</v>
      </c>
      <c r="H33" s="122">
        <v>10</v>
      </c>
      <c r="I33" s="119">
        <v>0.52</v>
      </c>
      <c r="J33" s="120">
        <v>44001</v>
      </c>
      <c r="K33" s="121">
        <v>44196</v>
      </c>
      <c r="L33" s="53" t="s">
        <v>128</v>
      </c>
    </row>
    <row r="34" spans="1:12" ht="14.4" x14ac:dyDescent="0.3">
      <c r="A34" s="108"/>
      <c r="B34" s="111"/>
      <c r="C34" s="110" t="s">
        <v>129</v>
      </c>
      <c r="D34" s="111"/>
      <c r="E34" s="112"/>
      <c r="F34" s="111"/>
      <c r="G34" s="111"/>
      <c r="H34" s="112"/>
      <c r="I34" s="108"/>
      <c r="J34" s="113"/>
      <c r="K34" s="112"/>
      <c r="L34" s="123"/>
    </row>
    <row r="35" spans="1:12" ht="39.6" x14ac:dyDescent="0.25">
      <c r="A35" s="115">
        <v>9781414396675</v>
      </c>
      <c r="B35" s="59"/>
      <c r="C35" s="53" t="s">
        <v>130</v>
      </c>
      <c r="D35" s="44" t="s">
        <v>131</v>
      </c>
      <c r="E35" s="118">
        <v>34.99</v>
      </c>
      <c r="F35" s="44" t="s">
        <v>110</v>
      </c>
      <c r="G35" s="44" t="s">
        <v>129</v>
      </c>
      <c r="H35" s="122">
        <v>10</v>
      </c>
      <c r="I35" s="119" t="s">
        <v>132</v>
      </c>
      <c r="J35" s="120">
        <v>43973</v>
      </c>
      <c r="K35" s="121">
        <v>44196</v>
      </c>
      <c r="L35" s="53" t="s">
        <v>133</v>
      </c>
    </row>
    <row r="36" spans="1:12" ht="14.4" x14ac:dyDescent="0.3">
      <c r="A36" s="108"/>
      <c r="B36" s="111"/>
      <c r="C36" s="110" t="s">
        <v>134</v>
      </c>
      <c r="D36" s="111"/>
      <c r="E36" s="112"/>
      <c r="F36" s="111"/>
      <c r="G36" s="111"/>
      <c r="H36" s="112"/>
      <c r="I36" s="108"/>
      <c r="J36" s="113"/>
      <c r="K36" s="112"/>
      <c r="L36" s="123"/>
    </row>
    <row r="37" spans="1:12" x14ac:dyDescent="0.25">
      <c r="A37" s="124"/>
      <c r="B37" s="59"/>
      <c r="C37" s="59"/>
      <c r="D37" s="44"/>
      <c r="E37" s="118"/>
      <c r="F37" s="59"/>
      <c r="G37" s="59"/>
      <c r="H37" s="59"/>
      <c r="I37" s="59"/>
      <c r="J37" s="44"/>
      <c r="K37" s="59"/>
      <c r="L37" s="53"/>
    </row>
    <row r="38" spans="1:12" x14ac:dyDescent="0.25">
      <c r="A38" s="124"/>
      <c r="B38" s="59"/>
      <c r="C38" s="59"/>
      <c r="D38" s="44"/>
      <c r="E38" s="118"/>
      <c r="F38" s="59"/>
      <c r="G38" s="59"/>
      <c r="H38" s="59"/>
      <c r="I38" s="59"/>
      <c r="J38" s="44"/>
      <c r="K38" s="59"/>
      <c r="L38" s="53"/>
    </row>
    <row r="39" spans="1:12" x14ac:dyDescent="0.25">
      <c r="A39" s="124"/>
      <c r="B39" s="59"/>
      <c r="C39" s="59"/>
      <c r="D39" s="44"/>
      <c r="E39" s="118"/>
      <c r="F39" s="59"/>
      <c r="G39" s="59"/>
      <c r="H39" s="59"/>
      <c r="I39" s="59"/>
      <c r="J39" s="44"/>
      <c r="K39" s="59"/>
      <c r="L39" s="53"/>
    </row>
    <row r="40" spans="1:12" x14ac:dyDescent="0.25">
      <c r="A40" s="124"/>
      <c r="B40" s="59"/>
      <c r="C40" s="59"/>
      <c r="D40" s="44"/>
      <c r="E40" s="118"/>
      <c r="F40" s="59"/>
      <c r="G40" s="59"/>
      <c r="H40" s="59"/>
      <c r="I40" s="59"/>
      <c r="J40" s="44"/>
      <c r="K40" s="59"/>
      <c r="L40" s="53"/>
    </row>
    <row r="41" spans="1:12" x14ac:dyDescent="0.25">
      <c r="A41" s="124"/>
      <c r="B41" s="59"/>
      <c r="C41" s="59"/>
      <c r="D41" s="44"/>
      <c r="E41" s="118"/>
      <c r="F41" s="59"/>
      <c r="G41" s="59"/>
      <c r="H41" s="59"/>
      <c r="I41" s="59"/>
      <c r="J41" s="44"/>
      <c r="K41" s="59"/>
      <c r="L41" s="53"/>
    </row>
    <row r="42" spans="1:12" x14ac:dyDescent="0.25">
      <c r="A42" s="124"/>
      <c r="B42" s="59"/>
      <c r="C42" s="59"/>
      <c r="D42" s="44"/>
      <c r="E42" s="118"/>
      <c r="F42" s="59"/>
      <c r="G42" s="59"/>
      <c r="H42" s="59"/>
      <c r="I42" s="59"/>
      <c r="J42" s="44"/>
      <c r="K42" s="59"/>
      <c r="L42" s="53"/>
    </row>
    <row r="43" spans="1:12" x14ac:dyDescent="0.25">
      <c r="A43" s="124"/>
      <c r="B43" s="59"/>
      <c r="C43" s="59"/>
      <c r="D43" s="44"/>
      <c r="E43" s="118"/>
      <c r="F43" s="59"/>
      <c r="G43" s="59"/>
      <c r="H43" s="59"/>
      <c r="I43" s="59"/>
      <c r="J43" s="44"/>
      <c r="K43" s="59"/>
      <c r="L43" s="53"/>
    </row>
    <row r="44" spans="1:12" x14ac:dyDescent="0.25">
      <c r="A44" s="124"/>
      <c r="B44" s="59"/>
      <c r="C44" s="59"/>
      <c r="D44" s="44"/>
      <c r="E44" s="118"/>
      <c r="F44" s="59"/>
      <c r="G44" s="59"/>
      <c r="H44" s="59"/>
      <c r="I44" s="59"/>
      <c r="J44" s="44"/>
      <c r="K44" s="59"/>
      <c r="L44" s="53"/>
    </row>
    <row r="45" spans="1:12" x14ac:dyDescent="0.25">
      <c r="A45" s="124"/>
      <c r="B45" s="59"/>
      <c r="C45" s="59"/>
      <c r="D45" s="44"/>
      <c r="E45" s="118"/>
      <c r="F45" s="59"/>
      <c r="G45" s="59"/>
      <c r="H45" s="59"/>
      <c r="I45" s="59"/>
      <c r="J45" s="44"/>
      <c r="K45" s="59"/>
      <c r="L45" s="53"/>
    </row>
    <row r="46" spans="1:12" x14ac:dyDescent="0.25">
      <c r="A46" s="124"/>
      <c r="B46" s="59"/>
      <c r="C46" s="59"/>
      <c r="D46" s="44"/>
      <c r="E46" s="118"/>
      <c r="F46" s="59"/>
      <c r="G46" s="59"/>
      <c r="H46" s="59"/>
      <c r="I46" s="59"/>
      <c r="J46" s="44"/>
      <c r="K46" s="59"/>
      <c r="L46" s="53"/>
    </row>
    <row r="47" spans="1:12" x14ac:dyDescent="0.25">
      <c r="A47" s="124"/>
      <c r="B47" s="59"/>
      <c r="C47" s="59"/>
      <c r="D47" s="44"/>
      <c r="E47" s="118"/>
      <c r="F47" s="59"/>
      <c r="G47" s="59"/>
      <c r="H47" s="59"/>
      <c r="I47" s="59"/>
      <c r="J47" s="44"/>
      <c r="K47" s="59"/>
      <c r="L47" s="53"/>
    </row>
    <row r="48" spans="1:12" x14ac:dyDescent="0.25">
      <c r="A48" s="124"/>
      <c r="B48" s="59"/>
      <c r="C48" s="59"/>
      <c r="D48" s="44"/>
      <c r="E48" s="118"/>
      <c r="F48" s="59"/>
      <c r="G48" s="59"/>
      <c r="H48" s="59"/>
      <c r="I48" s="59"/>
      <c r="J48" s="44"/>
      <c r="K48" s="59"/>
      <c r="L48" s="53"/>
    </row>
  </sheetData>
  <mergeCells count="7">
    <mergeCell ref="A8:B8"/>
    <mergeCell ref="A3:B3"/>
    <mergeCell ref="A4:B4"/>
    <mergeCell ref="E4:K7"/>
    <mergeCell ref="A5:B5"/>
    <mergeCell ref="A6:B6"/>
    <mergeCell ref="A7:B7"/>
  </mergeCells>
  <pageMargins left="0.7" right="0.7" top="0.75" bottom="0.75" header="0.3" footer="0.3"/>
  <pageSetup scale="61"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Crossway</vt:lpstr>
      <vt:lpstr>HarperCollins</vt:lpstr>
      <vt:lpstr>Tyndale</vt:lpstr>
      <vt:lpstr>HarperCollins!Print_Area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Andrea Stock</cp:lastModifiedBy>
  <cp:lastPrinted>2020-09-11T15:10:34Z</cp:lastPrinted>
  <dcterms:created xsi:type="dcterms:W3CDTF">2020-09-09T18:26:22Z</dcterms:created>
  <dcterms:modified xsi:type="dcterms:W3CDTF">2020-09-11T15:11:17Z</dcterms:modified>
</cp:coreProperties>
</file>