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1 SALES FOLDER\3CATALOG DETAILS\2021\12 Countdown To Christmas 2021\POs - Back End Credits\"/>
    </mc:Choice>
  </mc:AlternateContent>
  <xr:revisionPtr revIDLastSave="0" documentId="13_ncr:1_{C82BB221-7119-4F7D-BC71-881FC1C9DE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MG" sheetId="55" r:id="rId1"/>
    <sheet name="B&amp;H" sheetId="2" r:id="rId2"/>
    <sheet name="Baker" sheetId="4" r:id="rId3"/>
    <sheet name="Barbour" sheetId="5" r:id="rId4"/>
    <sheet name="CA-Abbey Gift" sheetId="45" r:id="rId5"/>
    <sheet name="Capitol" sheetId="9" r:id="rId6"/>
    <sheet name="Carson" sheetId="11" r:id="rId7"/>
    <sheet name="Christian Art Gifts" sheetId="47" r:id="rId8"/>
    <sheet name="Creative Brands" sheetId="13" r:id="rId9"/>
    <sheet name="Destiny Image" sheetId="48" r:id="rId10"/>
    <sheet name="FaithWords" sheetId="49" r:id="rId11"/>
    <sheet name="HarperCollins" sheetId="66" r:id="rId12"/>
    <sheet name="InterVarsity Press" sheetId="40" r:id="rId13"/>
    <sheet name="Kerusso" sheetId="51" r:id="rId14"/>
    <sheet name="Kregel" sheetId="41" r:id="rId15"/>
    <sheet name="Moody" sheetId="63" r:id="rId16"/>
    <sheet name="Our Daily Bread" sheetId="52" r:id="rId17"/>
    <sheet name="P. Graham Dunn" sheetId="29" r:id="rId18"/>
    <sheet name="Provident" sheetId="53" r:id="rId19"/>
    <sheet name="Swanson" sheetId="64" r:id="rId20"/>
    <sheet name="Tyndale" sheetId="65" r:id="rId21"/>
  </sheets>
  <externalReferences>
    <externalReference r:id="rId22"/>
  </externalReferences>
  <definedNames>
    <definedName name="__________________________________key2" localSheetId="11" hidden="1">#REF!</definedName>
    <definedName name="__________________________________key2" hidden="1">#REF!</definedName>
    <definedName name="_________________________________key2" hidden="1">#REF!</definedName>
    <definedName name="_________________________________key3" hidden="1">#REF!</definedName>
    <definedName name="_________________________________nyp2" hidden="1">#REF!</definedName>
    <definedName name="________________________________key3" hidden="1">#REF!</definedName>
    <definedName name="________________________________nyp2" hidden="1">#REF!</definedName>
    <definedName name="_______________________________key2" hidden="1">#REF!</definedName>
    <definedName name="______________________________key2" hidden="1">#REF!</definedName>
    <definedName name="______________________________key3" hidden="1">#REF!</definedName>
    <definedName name="______________________________nyp2" hidden="1">#REF!</definedName>
    <definedName name="_____________________________key2" hidden="1">#REF!</definedName>
    <definedName name="_____________________________key3" hidden="1">#REF!</definedName>
    <definedName name="_____________________________nyp2" hidden="1">#REF!</definedName>
    <definedName name="____________________________key2" hidden="1">#REF!</definedName>
    <definedName name="____________________________key3" hidden="1">#REF!</definedName>
    <definedName name="____________________________nyp2" hidden="1">#REF!</definedName>
    <definedName name="___________________________key2" hidden="1">#REF!</definedName>
    <definedName name="___________________________key3" hidden="1">#REF!</definedName>
    <definedName name="___________________________nyp2" hidden="1">#REF!</definedName>
    <definedName name="__________________________key3" hidden="1">#REF!</definedName>
    <definedName name="__________________________nyp2" hidden="1">#REF!</definedName>
    <definedName name="_________________________key2" hidden="1">#REF!</definedName>
    <definedName name="________________________key2" hidden="1">#REF!</definedName>
    <definedName name="________________________key3" hidden="1">#REF!</definedName>
    <definedName name="________________________nyp2" hidden="1">#REF!</definedName>
    <definedName name="_______________________key2" hidden="1">#REF!</definedName>
    <definedName name="_______________________key3" hidden="1">#REF!</definedName>
    <definedName name="_______________________nyp2" hidden="1">#REF!</definedName>
    <definedName name="______________________key2" hidden="1">#REF!</definedName>
    <definedName name="______________________key3" hidden="1">#REF!</definedName>
    <definedName name="______________________nyp2" hidden="1">#REF!</definedName>
    <definedName name="_____________________key2" hidden="1">#REF!</definedName>
    <definedName name="_____________________key3" hidden="1">#REF!</definedName>
    <definedName name="_____________________nyp2" hidden="1">#REF!</definedName>
    <definedName name="____________________key2" hidden="1">#REF!</definedName>
    <definedName name="____________________key3" hidden="1">#REF!</definedName>
    <definedName name="____________________nyp2" hidden="1">#REF!</definedName>
    <definedName name="___________________key2" hidden="1">#REF!</definedName>
    <definedName name="___________________key3" hidden="1">#REF!</definedName>
    <definedName name="___________________nyp2" hidden="1">#REF!</definedName>
    <definedName name="__________________key2" hidden="1">#REF!</definedName>
    <definedName name="__________________key3" hidden="1">#REF!</definedName>
    <definedName name="__________________nyp2" hidden="1">#REF!</definedName>
    <definedName name="_________________key3" hidden="1">#REF!</definedName>
    <definedName name="_________________nyp2" hidden="1">#REF!</definedName>
    <definedName name="________________key2" hidden="1">#REF!</definedName>
    <definedName name="_______________key3" hidden="1">#REF!</definedName>
    <definedName name="_______________nyp2" hidden="1">#REF!</definedName>
    <definedName name="______________key2" hidden="1">#REF!</definedName>
    <definedName name="_____________key3" hidden="1">#REF!</definedName>
    <definedName name="_____________nyp2" hidden="1">#REF!</definedName>
    <definedName name="____________key2" hidden="1">#REF!</definedName>
    <definedName name="___________key2" hidden="1">#REF!</definedName>
    <definedName name="___________key3" hidden="1">#REF!</definedName>
    <definedName name="___________nyp2" hidden="1">#REF!</definedName>
    <definedName name="__________key2" hidden="1">#REF!</definedName>
    <definedName name="__________key3" hidden="1">#REF!</definedName>
    <definedName name="__________nyp2" hidden="1">#REF!</definedName>
    <definedName name="_________key2" hidden="1">#REF!</definedName>
    <definedName name="_________key3" hidden="1">#REF!</definedName>
    <definedName name="_________nyp2" hidden="1">#REF!</definedName>
    <definedName name="________key2" hidden="1">#REF!</definedName>
    <definedName name="________key3" hidden="1">#REF!</definedName>
    <definedName name="________nyp2" hidden="1">#REF!</definedName>
    <definedName name="_______key2" hidden="1">#REF!</definedName>
    <definedName name="_______key3" hidden="1">#REF!</definedName>
    <definedName name="_______nyp2" hidden="1">#REF!</definedName>
    <definedName name="______key2" hidden="1">#REF!</definedName>
    <definedName name="______key3" hidden="1">#REF!</definedName>
    <definedName name="______nyp2" hidden="1">#REF!</definedName>
    <definedName name="_____key2" hidden="1">#REF!</definedName>
    <definedName name="_____key3" hidden="1">#REF!</definedName>
    <definedName name="_____nyp2" hidden="1">#REF!</definedName>
    <definedName name="____key2" hidden="1">#REF!</definedName>
    <definedName name="____key3" hidden="1">#REF!</definedName>
    <definedName name="____nyp2" hidden="1">#REF!</definedName>
    <definedName name="___key2" hidden="1">#REF!</definedName>
    <definedName name="___key3" hidden="1">#REF!</definedName>
    <definedName name="___nyp2" hidden="1">#REF!</definedName>
    <definedName name="__key2" hidden="1">#REF!</definedName>
    <definedName name="__key3" hidden="1">#REF!</definedName>
    <definedName name="__nyp2" hidden="1">#REF!</definedName>
    <definedName name="_xlnm._FilterDatabase" localSheetId="20" hidden="1">Tyndale!$A$12:$M$22</definedName>
    <definedName name="_Key1" localSheetId="11" hidden="1">#REF!</definedName>
    <definedName name="_Key1" hidden="1">#REF!</definedName>
    <definedName name="_Key2" hidden="1">#REF!</definedName>
    <definedName name="_key3" hidden="1">#REF!</definedName>
    <definedName name="_nyp2" hidden="1">#REF!</definedName>
    <definedName name="_Order1" hidden="1">255</definedName>
    <definedName name="_Order2" hidden="1">255</definedName>
    <definedName name="_Sort" localSheetId="11" hidden="1">#REF!</definedName>
    <definedName name="_Sort" hidden="1">#REF!</definedName>
    <definedName name="advent" localSheetId="11">#REF!</definedName>
    <definedName name="advent">#REF!</definedName>
    <definedName name="fff" localSheetId="11">#REF!</definedName>
    <definedName name="fff">#REF!</definedName>
    <definedName name="inventory">#REF!</definedName>
    <definedName name="janines">#REF!</definedName>
    <definedName name="keysub" hidden="1">#REF!</definedName>
    <definedName name="keysub2" hidden="1">#REF!</definedName>
    <definedName name="planner">#REF!</definedName>
    <definedName name="_xlnm.Print_Area" localSheetId="11">HarperCollins!$A$1:$G$54</definedName>
    <definedName name="_xlnm.Print_Area" localSheetId="20">Tyndale!$A$1:$M$47</definedName>
    <definedName name="_xlnm.Print_Titles" localSheetId="1">'B&amp;H'!$1:$37</definedName>
    <definedName name="_xlnm.Print_Titles" localSheetId="7">'Christian Art Gifts'!$1:$18</definedName>
    <definedName name="_xlnm.Print_Titles" localSheetId="11">HarperCollins!$1:$11</definedName>
    <definedName name="_xlnm.Print_Titles" localSheetId="13">Kerusso!$1:$20</definedName>
    <definedName name="_xlnm.Print_Titles" localSheetId="17">'P. Graham Dunn'!$1:$24</definedName>
    <definedName name="_xlnm.Print_Titles" localSheetId="20">Tyndale!$1:$12</definedName>
    <definedName name="query" localSheetId="11">#REF!</definedName>
    <definedName name="query">#REF!</definedName>
    <definedName name="sales" localSheetId="11">#REF!</definedName>
    <definedName name="sales">#REF!</definedName>
    <definedName name="series" localSheetId="11">#REF!</definedName>
    <definedName name="series">#REF!</definedName>
    <definedName name="sub" hidden="1">#REF!</definedName>
    <definedName name="test" hidden="1">#REF!</definedName>
    <definedName name="vida">#REF!</definedName>
    <definedName name="wrn.YS._.YTD._.Net._.Sales." localSheetId="11" hidden="1">{#N/A,#N/A,TRUE,"YS YTD Net Sales"}</definedName>
    <definedName name="wrn.YS._.YTD._.Net._.Sales." hidden="1">{#N/A,#N/A,TRUE,"YS YTD Net Sales"}</definedName>
    <definedName name="wrn.YS._.YTD._.Pack._.Sales." localSheetId="11" hidden="1">{#N/A,#N/A,TRUE,"YS Pack Sales"}</definedName>
    <definedName name="wrn.YS._.YTD._.Pack._.Sales." hidden="1">{#N/A,#N/A,TRUE,"YS Pack Sales"}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66" l="1"/>
  <c r="A52" i="66"/>
  <c r="A51" i="66"/>
  <c r="A50" i="66"/>
  <c r="A49" i="66"/>
  <c r="A48" i="66"/>
  <c r="K46" i="66"/>
  <c r="J46" i="66"/>
  <c r="I46" i="66"/>
  <c r="G45" i="66"/>
  <c r="J45" i="66" s="1"/>
  <c r="G44" i="66"/>
  <c r="J44" i="66" s="1"/>
  <c r="G43" i="66"/>
  <c r="J43" i="66" s="1"/>
  <c r="G42" i="66"/>
  <c r="J42" i="66" s="1"/>
  <c r="G41" i="66"/>
  <c r="J41" i="66" s="1"/>
  <c r="G40" i="66"/>
  <c r="J40" i="66" s="1"/>
  <c r="G39" i="66"/>
  <c r="J39" i="66" s="1"/>
  <c r="G38" i="66"/>
  <c r="J38" i="66" s="1"/>
  <c r="G37" i="66"/>
  <c r="J37" i="66" s="1"/>
  <c r="G36" i="66"/>
  <c r="J36" i="66" s="1"/>
  <c r="G35" i="66"/>
  <c r="J35" i="66" s="1"/>
  <c r="G34" i="66"/>
  <c r="J34" i="66" s="1"/>
  <c r="G33" i="66"/>
  <c r="J33" i="66" s="1"/>
  <c r="G32" i="66"/>
  <c r="J32" i="66" s="1"/>
  <c r="G31" i="66"/>
  <c r="J31" i="66" s="1"/>
  <c r="G30" i="66"/>
  <c r="J30" i="66" s="1"/>
  <c r="G29" i="66"/>
  <c r="J29" i="66" s="1"/>
  <c r="G28" i="66"/>
  <c r="J28" i="66" s="1"/>
  <c r="G27" i="66"/>
  <c r="J27" i="66" s="1"/>
  <c r="G26" i="66"/>
  <c r="J26" i="66" s="1"/>
  <c r="G25" i="66"/>
  <c r="J25" i="66" s="1"/>
  <c r="G24" i="66"/>
  <c r="J24" i="66" s="1"/>
  <c r="G23" i="66"/>
  <c r="J23" i="66" s="1"/>
  <c r="G22" i="66"/>
  <c r="J22" i="66" s="1"/>
  <c r="G21" i="66"/>
  <c r="J21" i="66" s="1"/>
  <c r="G20" i="66"/>
  <c r="J20" i="66" s="1"/>
  <c r="G19" i="66"/>
  <c r="J19" i="66" s="1"/>
  <c r="G18" i="66"/>
  <c r="J18" i="66" s="1"/>
  <c r="G17" i="66"/>
  <c r="J17" i="66" s="1"/>
  <c r="G16" i="66"/>
  <c r="J16" i="66" s="1"/>
  <c r="G15" i="66"/>
  <c r="J15" i="66" s="1"/>
  <c r="G14" i="66"/>
  <c r="J14" i="66" s="1"/>
  <c r="G13" i="66"/>
  <c r="J13" i="66" s="1"/>
  <c r="E8" i="66"/>
  <c r="E7" i="66"/>
  <c r="C7" i="66"/>
  <c r="E6" i="66"/>
  <c r="C6" i="66"/>
  <c r="C5" i="66"/>
  <c r="E3" i="66"/>
  <c r="C3" i="66"/>
  <c r="K15" i="66" l="1"/>
  <c r="I15" i="66"/>
  <c r="K19" i="66"/>
  <c r="I19" i="66"/>
  <c r="K23" i="66"/>
  <c r="I23" i="66"/>
  <c r="K27" i="66"/>
  <c r="I27" i="66"/>
  <c r="K31" i="66"/>
  <c r="I31" i="66"/>
  <c r="K35" i="66"/>
  <c r="I35" i="66"/>
  <c r="K39" i="66"/>
  <c r="I39" i="66"/>
  <c r="K43" i="66"/>
  <c r="I43" i="66"/>
  <c r="K16" i="66"/>
  <c r="I16" i="66"/>
  <c r="K20" i="66"/>
  <c r="I20" i="66"/>
  <c r="K24" i="66"/>
  <c r="I24" i="66"/>
  <c r="K28" i="66"/>
  <c r="I28" i="66"/>
  <c r="K32" i="66"/>
  <c r="I32" i="66"/>
  <c r="K36" i="66"/>
  <c r="I36" i="66"/>
  <c r="K40" i="66"/>
  <c r="I40" i="66"/>
  <c r="K44" i="66"/>
  <c r="I44" i="66"/>
  <c r="K13" i="66"/>
  <c r="I13" i="66"/>
  <c r="K17" i="66"/>
  <c r="I17" i="66"/>
  <c r="K21" i="66"/>
  <c r="I21" i="66"/>
  <c r="K25" i="66"/>
  <c r="I25" i="66"/>
  <c r="K29" i="66"/>
  <c r="I29" i="66"/>
  <c r="K33" i="66"/>
  <c r="I33" i="66"/>
  <c r="K37" i="66"/>
  <c r="I37" i="66"/>
  <c r="K41" i="66"/>
  <c r="I41" i="66"/>
  <c r="K45" i="66"/>
  <c r="I45" i="66"/>
  <c r="K14" i="66"/>
  <c r="I14" i="66"/>
  <c r="K18" i="66"/>
  <c r="I18" i="66"/>
  <c r="K22" i="66"/>
  <c r="I22" i="66"/>
  <c r="K26" i="66"/>
  <c r="I26" i="66"/>
  <c r="K30" i="66"/>
  <c r="I30" i="66"/>
  <c r="K34" i="66"/>
  <c r="I34" i="66"/>
  <c r="K38" i="66"/>
  <c r="I38" i="66"/>
  <c r="K42" i="66"/>
  <c r="I42" i="66"/>
  <c r="I54" i="66" l="1"/>
  <c r="C54" i="66"/>
</calcChain>
</file>

<file path=xl/sharedStrings.xml><?xml version="1.0" encoding="utf-8"?>
<sst xmlns="http://schemas.openxmlformats.org/spreadsheetml/2006/main" count="819" uniqueCount="398">
  <si>
    <r>
      <rPr>
        <sz val="10"/>
        <rFont val="Arial"/>
        <family val="2"/>
      </rPr>
      <t>Advertised Catalog Items</t>
    </r>
  </si>
  <si>
    <r>
      <rPr>
        <sz val="10"/>
        <rFont val="Arial"/>
        <family val="2"/>
      </rPr>
      <t>Product Title</t>
    </r>
  </si>
  <si>
    <r>
      <rPr>
        <sz val="10"/>
        <rFont val="Arial"/>
        <family val="2"/>
      </rPr>
      <t>Author/Artist</t>
    </r>
  </si>
  <si>
    <r>
      <rPr>
        <sz val="10"/>
        <rFont val="Arial"/>
        <family val="2"/>
      </rPr>
      <t>Format</t>
    </r>
  </si>
  <si>
    <r>
      <rPr>
        <sz val="10"/>
        <rFont val="Arial"/>
        <family val="2"/>
      </rPr>
      <t>ISBN/UPC</t>
    </r>
  </si>
  <si>
    <r>
      <rPr>
        <sz val="10"/>
        <rFont val="Arial"/>
        <family val="2"/>
      </rPr>
      <t>Qty</t>
    </r>
  </si>
  <si>
    <r>
      <rPr>
        <sz val="10"/>
        <rFont val="Arial"/>
        <family val="2"/>
      </rPr>
      <t>List Price</t>
    </r>
  </si>
  <si>
    <r>
      <rPr>
        <sz val="10"/>
        <rFont val="Arial"/>
        <family val="2"/>
      </rPr>
      <t>Sale Price</t>
    </r>
  </si>
  <si>
    <r>
      <rPr>
        <sz val="10"/>
        <rFont val="Arial"/>
        <family val="2"/>
      </rPr>
      <t>Promo Disc %</t>
    </r>
  </si>
  <si>
    <r>
      <rPr>
        <sz val="10"/>
        <rFont val="Arial"/>
        <family val="2"/>
      </rPr>
      <t>Total</t>
    </r>
  </si>
  <si>
    <t>1 Lifeway Plaza
Nashville, TN 37234
Ph: 800-251-3225/ Fax: 800-296-4036</t>
  </si>
  <si>
    <t>6030 East Fulton Road
Ada, MI 49301 
Ph: (800) 877-2665 Fax: (800) 398-3111</t>
  </si>
  <si>
    <t>1810 Barbour Drive
Uhrichsville, OH 44683
Ph: 800-852-8010/ Fax: 800-220-5948</t>
  </si>
  <si>
    <t xml:space="preserve">101 Winners Circle                                                                                   Brentwood , TN 37024                                                                                 Ph: 800-877-4443/ Fax: 615-371-6980 </t>
  </si>
  <si>
    <t>630 Henry Street
Dalton, OH  44618
Ph: 800 828-5260/  FAX: 330 828-2108</t>
  </si>
  <si>
    <t xml:space="preserve">430 Plaza Dr
Westmont, IL 60559 
Ph: 800-843-9487
Fax: 630-734-4350 </t>
  </si>
  <si>
    <t xml:space="preserve">2450 Oak Industrial Dr. NE
Grand Rapids, MI 49505-6020 
Ph: 800-733-2607/ Fax: 616-451-9330 </t>
  </si>
  <si>
    <t>25 Manton Ave
Providence, RI 02909
Ph: 800-493-4438 Fax:  800-472-6435</t>
  </si>
  <si>
    <t>359 Longview Dr                                                                                          Bloomingdale, IL 60108                                                                                                  Toll-free: 800-521-7807/ Fax: 800-521-7819</t>
  </si>
  <si>
    <t>C/O Nori Media Group
PO Box 310
Shippensburg, PA  17257 
Ph: 800 888-4126 / FAX: 800 830-5688</t>
  </si>
  <si>
    <t>6100 Tower Circle Suite 210
Franklin, TN 37067
Phone: 800-759-0190 Fax: 800-286-9471 
order.desk@hbgusa.com — to place orders via email
Customer.Service@hbgusa.com — to follow up on orders or other questions via email</t>
  </si>
  <si>
    <t xml:space="preserve">402 Highway 62 Spur
Berryville , AR 72616
Ph: 800-424-0943 
Fax: 870-423-3568 </t>
  </si>
  <si>
    <t>PO Box 3566
Grand Rapids, MI  49501
To oder, contact: Cathy Hupka
Phone: 800-613-2035 | Fax: 616-974-2224 cathyhupka@hotmail.com</t>
  </si>
  <si>
    <t>6815 Shallowford Rd.
Chattanooga, TN  37421
Ph: 800 266-4977/ FAX: 800 265-6690</t>
  </si>
  <si>
    <t xml:space="preserve">210 West Chestnut St.
Chicago, IL 60610 
Ph: 800-678-8812/ Fax: 800-678-3329 </t>
  </si>
  <si>
    <t>1200 Park Ave
Murfreesboro, TN  37129
Ph: 800 251-1402</t>
  </si>
  <si>
    <t>850 Wade Hampton Blvd. Building A, Suite 100 
Greenville, SC 29609
Phone (Genesis Marketing): 800-627-2651 
Fax (Genesis Marketing): 800-849-4363</t>
  </si>
  <si>
    <t>PLACE ORDERS WITH ANCHOR
Anchor Ph: 800-444-4484</t>
  </si>
  <si>
    <t xml:space="preserve">AMG Publishers
Countdown To Christmas Catalog (December) 2021
Catalog Purchase Order </t>
  </si>
  <si>
    <t xml:space="preserve">B&amp;H Publishing Group
Countdown To Christmas Catalog (December) 2021
Catalog Purchase Order </t>
  </si>
  <si>
    <t xml:space="preserve">Baker Publishing Company
Countdown To Christmas Catalog (December) 2021
Catalog Purchase Order </t>
  </si>
  <si>
    <t xml:space="preserve">Barbour Publishing
Countdown To Christmas Catalog (December) 2021
Catalog Purchase Order </t>
  </si>
  <si>
    <t xml:space="preserve">CA Gift / Abbey Gift
Countdown To Christmas Catalog (December) 2021
Catalog Purchase Order </t>
  </si>
  <si>
    <t xml:space="preserve">Capitol Christian Distribution
Countdown To Christmas Catalog (December) 2021
Catalog Purchase Order </t>
  </si>
  <si>
    <t xml:space="preserve">Carson Home Accents
Countdown To Christmas Catalog (December) 2021
Catalog Purchase Order </t>
  </si>
  <si>
    <t xml:space="preserve">Christian Art Gifts, Inc.
Countdown To Christmas Catalog (December) 2021
Catalog Purchase Order </t>
  </si>
  <si>
    <t xml:space="preserve">Creative Brands
Countdown To Christmas Catalog (December) 2021
Catalog Purchase Order </t>
  </si>
  <si>
    <t xml:space="preserve">Destiny Image / Harrison House
Countdown To Christmas Catalog (December) 2021
Catalog Purchase Order </t>
  </si>
  <si>
    <t>FaithWords
Countdown To Christmas Catalog (December) 2021
Catalog Purchase Order</t>
  </si>
  <si>
    <t xml:space="preserve">InterVarsity Press
Countdown To Christmas Catalog (December) 2021
Catalog Purchase Order </t>
  </si>
  <si>
    <t xml:space="preserve">Kerusso
Countdown To Christmas Catalog (December) 2021
Catalog Purchase Order </t>
  </si>
  <si>
    <t xml:space="preserve">Kregel 
Countdown To Christmas Catalog (December) 2021
Catalog Purchase Order </t>
  </si>
  <si>
    <t xml:space="preserve">Moody Publishers
Countdown To Christmas Catalog (December) 2021
Catalog Purchase Order </t>
  </si>
  <si>
    <t xml:space="preserve">Our Daily Bread Publishing
Countdown To Christmas Catalog (December) 2021
Catalog Purchase Order </t>
  </si>
  <si>
    <t xml:space="preserve">P. Graham Dunn
Countdown To Christmas Catalog (December) 2021
Catalog Purchase Order </t>
  </si>
  <si>
    <t xml:space="preserve">Provident
Countdown To Christmas Catalog (December) 2021
Catalog Purchase Order </t>
  </si>
  <si>
    <t xml:space="preserve">Swanson Christian Products
Countdown To Christmas Catalog (December) 2021
Catalog Purchase Order </t>
  </si>
  <si>
    <r>
      <rPr>
        <sz val="9"/>
        <color rgb="FF404040"/>
        <rFont val="Arial"/>
        <family val="2"/>
      </rPr>
      <t>NKJV Hebrew Greek Key Word Study Bible GL Black</t>
    </r>
  </si>
  <si>
    <r>
      <rPr>
        <sz val="9"/>
        <color rgb="FF404040"/>
        <rFont val="Arial"/>
        <family val="2"/>
      </rPr>
      <t>Other</t>
    </r>
  </si>
  <si>
    <r>
      <rPr>
        <sz val="9"/>
        <color rgb="FF404040"/>
        <rFont val="Arial"/>
        <family val="2"/>
      </rPr>
      <t>Fighting Words Journaling Devotional</t>
    </r>
  </si>
  <si>
    <r>
      <rPr>
        <sz val="9"/>
        <color rgb="FF404040"/>
        <rFont val="Arial"/>
        <family val="2"/>
      </rPr>
      <t>Ellie Holcomb</t>
    </r>
  </si>
  <si>
    <r>
      <rPr>
        <sz val="9"/>
        <color rgb="FF404040"/>
        <rFont val="Arial"/>
        <family val="2"/>
      </rPr>
      <t>HC</t>
    </r>
  </si>
  <si>
    <r>
      <rPr>
        <sz val="9"/>
        <color rgb="FF404040"/>
        <rFont val="Arial"/>
        <family val="2"/>
      </rPr>
      <t>Capture The Moment</t>
    </r>
  </si>
  <si>
    <r>
      <rPr>
        <sz val="9"/>
        <color rgb="FF404040"/>
        <rFont val="Arial"/>
        <family val="2"/>
      </rPr>
      <t>Gregg Matte</t>
    </r>
  </si>
  <si>
    <r>
      <rPr>
        <sz val="9"/>
        <color rgb="FF404040"/>
        <rFont val="Arial"/>
        <family val="2"/>
      </rPr>
      <t>Be Still</t>
    </r>
  </si>
  <si>
    <r>
      <rPr>
        <sz val="9"/>
        <color rgb="FF404040"/>
        <rFont val="Arial"/>
        <family val="2"/>
      </rPr>
      <t>Set Apart - Teen Devotional (Lifeway)</t>
    </r>
  </si>
  <si>
    <r>
      <rPr>
        <sz val="9"/>
        <color rgb="FF404040"/>
        <rFont val="Arial"/>
        <family val="2"/>
      </rPr>
      <t>SC</t>
    </r>
  </si>
  <si>
    <r>
      <rPr>
        <sz val="9"/>
        <color rgb="FF404040"/>
        <rFont val="Arial"/>
        <family val="2"/>
      </rPr>
      <t>In Every Way - Teen Girls' Devotional (Lifeway)</t>
    </r>
  </si>
  <si>
    <r>
      <rPr>
        <sz val="9"/>
        <color rgb="FF404040"/>
        <rFont val="Arial"/>
        <family val="2"/>
      </rPr>
      <t>CSB She Reads Truth Bible Emerald Cloth Over Board</t>
    </r>
  </si>
  <si>
    <r>
      <rPr>
        <sz val="9"/>
        <color rgb="FF404040"/>
        <rFont val="Arial"/>
        <family val="2"/>
      </rPr>
      <t>CSB She Reads Truth Bible Sand Cloth Over Board</t>
    </r>
  </si>
  <si>
    <r>
      <rPr>
        <sz val="9"/>
        <color rgb="FF404040"/>
        <rFont val="Arial"/>
        <family val="2"/>
      </rPr>
      <t>CSB Tony Evans Study Bible Burgundy LT</t>
    </r>
  </si>
  <si>
    <r>
      <rPr>
        <sz val="9"/>
        <color rgb="FF404040"/>
        <rFont val="Arial"/>
        <family val="2"/>
      </rPr>
      <t>CSB Tony Evans Study Bible Goldenrod Cloth Over Board</t>
    </r>
  </si>
  <si>
    <r>
      <rPr>
        <sz val="9"/>
        <color rgb="FF404040"/>
        <rFont val="Arial"/>
        <family val="2"/>
      </rPr>
      <t>CSB Men Of Character Bible Black LT</t>
    </r>
  </si>
  <si>
    <r>
      <rPr>
        <sz val="9"/>
        <color rgb="FF404040"/>
        <rFont val="Arial"/>
        <family val="2"/>
      </rPr>
      <t>CSB Men Of Character Bible Brown/Black LT</t>
    </r>
  </si>
  <si>
    <r>
      <rPr>
        <sz val="9"/>
        <color rgb="FF404040"/>
        <rFont val="Arial"/>
        <family val="2"/>
      </rPr>
      <t>KJV Super Giant-Print Reference Bible Black/Brown LT</t>
    </r>
  </si>
  <si>
    <r>
      <rPr>
        <sz val="9"/>
        <color rgb="FF404040"/>
        <rFont val="Arial"/>
        <family val="2"/>
      </rPr>
      <t>KJV Super Giant-Print Reference Bible Burgundy LT</t>
    </r>
  </si>
  <si>
    <r>
      <rPr>
        <sz val="9"/>
        <color rgb="FF404040"/>
        <rFont val="Arial"/>
        <family val="2"/>
      </rPr>
      <t>The Christmas Quest</t>
    </r>
  </si>
  <si>
    <r>
      <rPr>
        <sz val="9"/>
        <color rgb="FF404040"/>
        <rFont val="Arial"/>
        <family val="2"/>
      </rPr>
      <t>Janet Surette</t>
    </r>
  </si>
  <si>
    <r>
      <rPr>
        <sz val="9"/>
        <color rgb="FF404040"/>
        <rFont val="Arial"/>
        <family val="2"/>
      </rPr>
      <t>Board</t>
    </r>
  </si>
  <si>
    <r>
      <rPr>
        <sz val="9"/>
        <color rgb="FF404040"/>
        <rFont val="Arial"/>
        <family val="2"/>
      </rPr>
      <t>Family Advent Devotional (Lifeway)</t>
    </r>
  </si>
  <si>
    <r>
      <rPr>
        <sz val="9"/>
        <color rgb="FF404040"/>
        <rFont val="Arial"/>
        <family val="2"/>
      </rPr>
      <t>Matt Chandler</t>
    </r>
  </si>
  <si>
    <t>Imitate Me - Teen Devotional (LifeWay)</t>
  </si>
  <si>
    <r>
      <rPr>
        <sz val="9"/>
        <color rgb="FF404040"/>
        <rFont val="Arial"/>
        <family val="2"/>
      </rPr>
      <t>The Simple Difference</t>
    </r>
  </si>
  <si>
    <r>
      <rPr>
        <sz val="9"/>
        <color rgb="FF404040"/>
        <rFont val="Arial"/>
        <family val="2"/>
      </rPr>
      <t>Becky Keife</t>
    </r>
  </si>
  <si>
    <r>
      <rPr>
        <sz val="9"/>
        <color rgb="FF404040"/>
        <rFont val="Arial"/>
        <family val="2"/>
      </rPr>
      <t>Courageous Kindness</t>
    </r>
  </si>
  <si>
    <r>
      <rPr>
        <sz val="9"/>
        <color rgb="FF404040"/>
        <rFont val="Arial"/>
        <family val="2"/>
      </rPr>
      <t>(in)courage</t>
    </r>
  </si>
  <si>
    <r>
      <rPr>
        <sz val="9"/>
        <color rgb="FF404040"/>
        <rFont val="Arial"/>
        <family val="2"/>
      </rPr>
      <t>What Sounds Fun To You?</t>
    </r>
  </si>
  <si>
    <r>
      <rPr>
        <sz val="9"/>
        <color rgb="FF404040"/>
        <rFont val="Arial"/>
        <family val="2"/>
      </rPr>
      <t>Annie F. Downs</t>
    </r>
  </si>
  <si>
    <r>
      <rPr>
        <sz val="9"/>
        <color rgb="FF404040"/>
        <rFont val="Arial"/>
        <family val="2"/>
      </rPr>
      <t>The Happy Crab</t>
    </r>
  </si>
  <si>
    <r>
      <rPr>
        <sz val="9"/>
        <color rgb="FF404040"/>
        <rFont val="Arial"/>
        <family val="2"/>
      </rPr>
      <t>Layla Palmer, Kevin Palmer</t>
    </r>
  </si>
  <si>
    <r>
      <rPr>
        <sz val="9"/>
        <color rgb="FF404040"/>
        <rFont val="Arial"/>
        <family val="2"/>
      </rPr>
      <t>Holley Gerth</t>
    </r>
  </si>
  <si>
    <r>
      <rPr>
        <sz val="9"/>
        <color rgb="FF404040"/>
        <rFont val="Arial"/>
        <family val="2"/>
      </rPr>
      <t>Shadows Of Swanford Abbey</t>
    </r>
  </si>
  <si>
    <r>
      <rPr>
        <sz val="9"/>
        <color rgb="FF404040"/>
        <rFont val="Arial"/>
        <family val="2"/>
      </rPr>
      <t>Julie Klassen</t>
    </r>
  </si>
  <si>
    <r>
      <rPr>
        <sz val="9"/>
        <color rgb="FF404040"/>
        <rFont val="Arial"/>
        <family val="2"/>
      </rPr>
      <t>The Little Women Devotional</t>
    </r>
  </si>
  <si>
    <r>
      <rPr>
        <sz val="9"/>
        <color rgb="FF404040"/>
        <rFont val="Arial"/>
        <family val="2"/>
      </rPr>
      <t>Rachel Dodge</t>
    </r>
  </si>
  <si>
    <r>
      <rPr>
        <sz val="9"/>
        <color rgb="FF404040"/>
        <rFont val="Arial"/>
        <family val="2"/>
      </rPr>
      <t>The Cryptographer's Dilemma</t>
    </r>
  </si>
  <si>
    <r>
      <rPr>
        <sz val="9"/>
        <color rgb="FF404040"/>
        <rFont val="Arial"/>
        <family val="2"/>
      </rPr>
      <t>Johnnie Alexander</t>
    </r>
  </si>
  <si>
    <r>
      <rPr>
        <sz val="9"/>
        <color rgb="FF404040"/>
        <rFont val="Arial"/>
        <family val="2"/>
      </rPr>
      <t>A Picture Of Hope</t>
    </r>
  </si>
  <si>
    <r>
      <rPr>
        <sz val="9"/>
        <color rgb="FF404040"/>
        <rFont val="Arial"/>
        <family val="2"/>
      </rPr>
      <t>Liz Tolsma</t>
    </r>
  </si>
  <si>
    <r>
      <rPr>
        <sz val="9"/>
        <color rgb="FF404040"/>
        <rFont val="Arial"/>
        <family val="2"/>
      </rPr>
      <t>Candice Sue Patterson</t>
    </r>
  </si>
  <si>
    <r>
      <rPr>
        <sz val="9"/>
        <color rgb="FF404040"/>
        <rFont val="Arial"/>
        <family val="2"/>
      </rPr>
      <t>Christmas Mug Oh Come Let Us Adore Him - MUG133</t>
    </r>
  </si>
  <si>
    <r>
      <rPr>
        <sz val="9"/>
        <color rgb="FF404040"/>
        <rFont val="Arial"/>
        <family val="2"/>
      </rPr>
      <t>Christmas Mug O Holy Night Mug &amp; Coaster Set - MUG155</t>
    </r>
  </si>
  <si>
    <r>
      <rPr>
        <sz val="9"/>
        <color rgb="FF404040"/>
        <rFont val="Arial"/>
        <family val="2"/>
      </rPr>
      <t>God Sees Every Tear Wall Cross - 47028</t>
    </r>
  </si>
  <si>
    <r>
      <rPr>
        <sz val="9"/>
        <color rgb="FF404040"/>
        <rFont val="Arial"/>
        <family val="2"/>
      </rPr>
      <t>Oval Memorial Box - AB101</t>
    </r>
  </si>
  <si>
    <r>
      <rPr>
        <sz val="9"/>
        <color rgb="FF404040"/>
        <rFont val="Arial"/>
        <family val="2"/>
      </rPr>
      <t>"Never Not Missing You" Heart Photo Locket Key Ring - KR580</t>
    </r>
  </si>
  <si>
    <r>
      <rPr>
        <sz val="9"/>
        <color rgb="FF404040"/>
        <rFont val="Arial"/>
        <family val="2"/>
      </rPr>
      <t>In Loving Memory Photo Frame Car Charm - KT342</t>
    </r>
  </si>
  <si>
    <r>
      <rPr>
        <sz val="9"/>
        <color rgb="FF404040"/>
        <rFont val="Arial"/>
        <family val="2"/>
      </rPr>
      <t>Godsend</t>
    </r>
  </si>
  <si>
    <r>
      <rPr>
        <sz val="9"/>
        <color rgb="FF404040"/>
        <rFont val="Arial"/>
        <family val="2"/>
      </rPr>
      <t>Riley Clemmons</t>
    </r>
  </si>
  <si>
    <r>
      <rPr>
        <sz val="9"/>
        <color rgb="FF404040"/>
        <rFont val="Arial"/>
        <family val="2"/>
      </rPr>
      <t>CD</t>
    </r>
  </si>
  <si>
    <r>
      <rPr>
        <sz val="9"/>
        <color rgb="FF404040"/>
        <rFont val="Arial"/>
        <family val="2"/>
      </rPr>
      <t>New Creation</t>
    </r>
  </si>
  <si>
    <r>
      <rPr>
        <sz val="9"/>
        <color rgb="FF404040"/>
        <rFont val="Arial"/>
        <family val="2"/>
      </rPr>
      <t>Mac Powell</t>
    </r>
  </si>
  <si>
    <r>
      <rPr>
        <sz val="9"/>
        <color rgb="FF404040"/>
        <rFont val="Arial"/>
        <family val="2"/>
      </rPr>
      <t>Jesus Music - DVD</t>
    </r>
  </si>
  <si>
    <r>
      <rPr>
        <sz val="9"/>
        <color rgb="FF404040"/>
        <rFont val="Arial"/>
        <family val="2"/>
      </rPr>
      <t>DVD</t>
    </r>
  </si>
  <si>
    <r>
      <rPr>
        <sz val="9"/>
        <color rgb="FF404040"/>
        <rFont val="Arial"/>
        <family val="2"/>
      </rPr>
      <t>BluRay/ DVD</t>
    </r>
  </si>
  <si>
    <r>
      <rPr>
        <sz val="9"/>
        <color rgb="FF404040"/>
        <rFont val="Arial"/>
        <family val="2"/>
      </rPr>
      <t>Jesus Music - CD</t>
    </r>
  </si>
  <si>
    <r>
      <rPr>
        <sz val="9"/>
        <color rgb="FF404040"/>
        <rFont val="Arial"/>
        <family val="2"/>
      </rPr>
      <t>The Best Christmas Gift DVD</t>
    </r>
  </si>
  <si>
    <r>
      <rPr>
        <sz val="9"/>
        <color rgb="FF404040"/>
        <rFont val="Arial"/>
        <family val="2"/>
      </rPr>
      <t>Fruit Of The Spirit Stories Love, Joy, Peace DVD</t>
    </r>
  </si>
  <si>
    <r>
      <rPr>
        <sz val="9"/>
        <color rgb="FF404040"/>
        <rFont val="Arial"/>
        <family val="2"/>
      </rPr>
      <t>VeggieTales</t>
    </r>
  </si>
  <si>
    <r>
      <rPr>
        <sz val="9"/>
        <color rgb="FF404040"/>
        <rFont val="Arial"/>
        <family val="2"/>
      </rPr>
      <t>Fruits Of The Spirit: Patience, Kindness, Goodness DVD</t>
    </r>
  </si>
  <si>
    <r>
      <rPr>
        <sz val="9"/>
        <color rgb="FF404040"/>
        <rFont val="Arial"/>
        <family val="2"/>
      </rPr>
      <t>Merry Larry And The True Light Of Christmas DVD</t>
    </r>
  </si>
  <si>
    <r>
      <rPr>
        <sz val="9"/>
        <color rgb="FF404040"/>
        <rFont val="Arial"/>
        <family val="2"/>
      </rPr>
      <t>My Jesus</t>
    </r>
  </si>
  <si>
    <r>
      <rPr>
        <sz val="9"/>
        <color rgb="FF404040"/>
        <rFont val="Arial"/>
        <family val="2"/>
      </rPr>
      <t>Anne Wilson</t>
    </r>
  </si>
  <si>
    <r>
      <rPr>
        <sz val="9"/>
        <color rgb="FF404040"/>
        <rFont val="Arial"/>
        <family val="2"/>
      </rPr>
      <t>When You Speak</t>
    </r>
  </si>
  <si>
    <r>
      <rPr>
        <sz val="9"/>
        <color rgb="FF404040"/>
        <rFont val="Arial"/>
        <family val="2"/>
      </rPr>
      <t>Jeremy Camp</t>
    </r>
  </si>
  <si>
    <r>
      <rPr>
        <sz val="9"/>
        <color rgb="FF404040"/>
        <rFont val="Arial"/>
        <family val="2"/>
      </rPr>
      <t>Stand</t>
    </r>
  </si>
  <si>
    <r>
      <rPr>
        <sz val="9"/>
        <color rgb="FF404040"/>
        <rFont val="Arial"/>
        <family val="2"/>
      </rPr>
      <t>Newsboys</t>
    </r>
  </si>
  <si>
    <t>Jesus Music - BluRay/DVD</t>
  </si>
  <si>
    <r>
      <rPr>
        <sz val="9"/>
        <color rgb="FF404040"/>
        <rFont val="Arial"/>
        <family val="2"/>
      </rPr>
      <t>Windchime Gift Boxed 10.75" Your Heart - 62599</t>
    </r>
  </si>
  <si>
    <r>
      <rPr>
        <sz val="9"/>
        <color rgb="FF404040"/>
        <rFont val="Arial"/>
        <family val="2"/>
      </rPr>
      <t>Windchime Amazing Grace 30" Black Sonnet - 63178</t>
    </r>
  </si>
  <si>
    <r>
      <rPr>
        <sz val="9"/>
        <color rgb="FF404040"/>
        <rFont val="Arial"/>
        <family val="2"/>
      </rPr>
      <t>Photo Frame - Greatest Gift Is Family - 11613</t>
    </r>
  </si>
  <si>
    <r>
      <rPr>
        <sz val="9"/>
        <color rgb="FF404040"/>
        <rFont val="Arial"/>
        <family val="2"/>
      </rPr>
      <t>Framed Blessings - Family - 23157</t>
    </r>
  </si>
  <si>
    <r>
      <rPr>
        <sz val="9"/>
        <color rgb="FF404040"/>
        <rFont val="Arial"/>
        <family val="2"/>
      </rPr>
      <t>Water Globe Your Heart Cardinal - 12716</t>
    </r>
  </si>
  <si>
    <r>
      <rPr>
        <sz val="9"/>
        <color rgb="FF404040"/>
        <rFont val="Arial"/>
        <family val="2"/>
      </rPr>
      <t>Photo Frame Beautifully Lived - 12792</t>
    </r>
  </si>
  <si>
    <r>
      <rPr>
        <sz val="9"/>
        <color rgb="FF404040"/>
        <rFont val="Arial"/>
        <family val="2"/>
      </rPr>
      <t>Wood Wall Decor Amazing Grace - 33265</t>
    </r>
  </si>
  <si>
    <t>Windchime Comfort And Peace 38" Picturesque Sonnet - 63095</t>
  </si>
  <si>
    <r>
      <rPr>
        <sz val="9"/>
        <color rgb="FF404040"/>
        <rFont val="Arial"/>
        <family val="2"/>
      </rPr>
      <t>Grace Water Bottle - FLS054</t>
    </r>
  </si>
  <si>
    <r>
      <rPr>
        <sz val="9"/>
        <color rgb="FF404040"/>
        <rFont val="Arial"/>
        <family val="2"/>
      </rPr>
      <t>His Grace Is Sufficient ID Card Holder - IDH002</t>
    </r>
  </si>
  <si>
    <r>
      <rPr>
        <sz val="9"/>
        <color rgb="FF404040"/>
        <rFont val="Arial"/>
        <family val="2"/>
      </rPr>
      <t>His Grace Medium Gift Bag - GBA271</t>
    </r>
  </si>
  <si>
    <r>
      <rPr>
        <sz val="9"/>
        <color rgb="FF404040"/>
        <rFont val="Arial"/>
        <family val="2"/>
      </rPr>
      <t>His Grace Wirebound Journal - JLW114</t>
    </r>
  </si>
  <si>
    <r>
      <rPr>
        <sz val="9"/>
        <color rgb="FF404040"/>
        <rFont val="Arial"/>
        <family val="2"/>
      </rPr>
      <t>On Wings Like Eagles Brown LL Classic Bible Cover MD - BBM70</t>
    </r>
  </si>
  <si>
    <r>
      <rPr>
        <sz val="9"/>
        <color rgb="FF404040"/>
        <rFont val="Arial"/>
        <family val="2"/>
      </rPr>
      <t>On Wings Like Eagles Brown LL Classic Bible Cover LG - BBL70</t>
    </r>
  </si>
  <si>
    <r>
      <rPr>
        <sz val="9"/>
        <color rgb="FF404040"/>
        <rFont val="Arial"/>
        <family val="2"/>
      </rPr>
      <t>Soar Flexcover Journal - JL538</t>
    </r>
  </si>
  <si>
    <t>In Quietness And Trust Devotional - DEV142</t>
  </si>
  <si>
    <r>
      <rPr>
        <sz val="9"/>
        <color rgb="FF404040"/>
        <rFont val="Arial"/>
        <family val="2"/>
      </rPr>
      <t>Canvas Tote G Joyful Life - J1300</t>
    </r>
  </si>
  <si>
    <r>
      <rPr>
        <sz val="9"/>
        <color rgb="FF404040"/>
        <rFont val="Arial"/>
        <family val="2"/>
      </rPr>
      <t>17oz Mug G Best Mom Ever - J1305</t>
    </r>
  </si>
  <si>
    <r>
      <rPr>
        <sz val="9"/>
        <color rgb="FF404040"/>
        <rFont val="Arial"/>
        <family val="2"/>
      </rPr>
      <t>6.5X8.75 Journal G Choose Joy - J1307</t>
    </r>
  </si>
  <si>
    <r>
      <rPr>
        <sz val="9"/>
        <color rgb="FF404040"/>
        <rFont val="Arial"/>
        <family val="2"/>
      </rPr>
      <t>3X5 Notepad G Joyful Life - J1308</t>
    </r>
  </si>
  <si>
    <r>
      <rPr>
        <sz val="9"/>
        <color rgb="FF404040"/>
        <rFont val="Arial"/>
        <family val="2"/>
      </rPr>
      <t>Flashpoint Of Revival</t>
    </r>
  </si>
  <si>
    <r>
      <rPr>
        <sz val="9"/>
        <color rgb="FF404040"/>
        <rFont val="Arial"/>
        <family val="2"/>
      </rPr>
      <t>Gene Bailey</t>
    </r>
  </si>
  <si>
    <r>
      <rPr>
        <sz val="9"/>
        <color rgb="FF404040"/>
        <rFont val="Arial"/>
        <family val="2"/>
      </rPr>
      <t>All Things Lovely</t>
    </r>
  </si>
  <si>
    <r>
      <rPr>
        <sz val="9"/>
        <color rgb="FF404040"/>
        <rFont val="Arial"/>
        <family val="2"/>
      </rPr>
      <t>Jenn Johnson</t>
    </r>
  </si>
  <si>
    <r>
      <rPr>
        <sz val="9"/>
        <color rgb="FF404040"/>
        <rFont val="Arial"/>
        <family val="2"/>
      </rPr>
      <t>Curiosities And (Un)common Sense From The Bible</t>
    </r>
  </si>
  <si>
    <r>
      <rPr>
        <sz val="9"/>
        <color rgb="FF404040"/>
        <rFont val="Arial"/>
        <family val="2"/>
      </rPr>
      <t>Anthony Russo</t>
    </r>
  </si>
  <si>
    <r>
      <rPr>
        <sz val="9"/>
        <color rgb="FF404040"/>
        <rFont val="Arial"/>
        <family val="2"/>
      </rPr>
      <t>Empty Out The Negative</t>
    </r>
  </si>
  <si>
    <r>
      <rPr>
        <sz val="9"/>
        <color rgb="FF404040"/>
        <rFont val="Arial"/>
        <family val="2"/>
      </rPr>
      <t>Joel Osteen</t>
    </r>
  </si>
  <si>
    <r>
      <rPr>
        <sz val="9"/>
        <color rgb="FF404040"/>
        <rFont val="Arial"/>
        <family val="2"/>
      </rPr>
      <t>ESV The Jeremiah Study Bible HC</t>
    </r>
  </si>
  <si>
    <r>
      <rPr>
        <sz val="9"/>
        <color rgb="FF404040"/>
        <rFont val="Arial"/>
        <family val="2"/>
      </rPr>
      <t>Dr. David Jeremiah</t>
    </r>
  </si>
  <si>
    <r>
      <rPr>
        <sz val="9"/>
        <color rgb="FF404040"/>
        <rFont val="Arial"/>
        <family val="2"/>
      </rPr>
      <t>Between Heaven And Hell</t>
    </r>
  </si>
  <si>
    <r>
      <rPr>
        <sz val="9"/>
        <color rgb="FF404040"/>
        <rFont val="Arial"/>
        <family val="2"/>
      </rPr>
      <t>Peter Kreeft</t>
    </r>
  </si>
  <si>
    <r>
      <rPr>
        <sz val="9"/>
        <color rgb="FF404040"/>
        <rFont val="Arial"/>
        <family val="2"/>
      </rPr>
      <t>The Challenge Of Jesus</t>
    </r>
  </si>
  <si>
    <r>
      <rPr>
        <sz val="9"/>
        <color rgb="FF404040"/>
        <rFont val="Arial"/>
        <family val="2"/>
      </rPr>
      <t>N.T. Wright</t>
    </r>
  </si>
  <si>
    <r>
      <rPr>
        <sz val="9"/>
        <color rgb="FF404040"/>
        <rFont val="Arial"/>
        <family val="2"/>
      </rPr>
      <t>Morgan Harper Nichols</t>
    </r>
  </si>
  <si>
    <r>
      <rPr>
        <sz val="9"/>
        <color rgb="FF404040"/>
        <rFont val="Arial"/>
        <family val="2"/>
      </rPr>
      <t>Forty Days On Being A Six</t>
    </r>
  </si>
  <si>
    <r>
      <rPr>
        <sz val="9"/>
        <color rgb="FF404040"/>
        <rFont val="Arial"/>
        <family val="2"/>
      </rPr>
      <t>Tara Beth Leach</t>
    </r>
  </si>
  <si>
    <r>
      <rPr>
        <sz val="9"/>
        <color rgb="FF404040"/>
        <rFont val="Arial"/>
        <family val="2"/>
      </rPr>
      <t>The Road Back To You</t>
    </r>
  </si>
  <si>
    <r>
      <rPr>
        <sz val="9"/>
        <color rgb="FF404040"/>
        <rFont val="Arial"/>
        <family val="2"/>
      </rPr>
      <t>The Path Between Us</t>
    </r>
  </si>
  <si>
    <r>
      <rPr>
        <sz val="9"/>
        <color rgb="FF404040"/>
        <rFont val="Arial"/>
        <family val="2"/>
      </rPr>
      <t>Suzanne Stabile</t>
    </r>
  </si>
  <si>
    <r>
      <rPr>
        <sz val="9"/>
        <color rgb="FF404040"/>
        <rFont val="Arial"/>
        <family val="2"/>
      </rPr>
      <t>Forty Days On Being A Five</t>
    </r>
  </si>
  <si>
    <r>
      <rPr>
        <sz val="9"/>
        <color rgb="FF404040"/>
        <rFont val="Arial"/>
        <family val="2"/>
      </rPr>
      <t>Hold Fast Men's Cap Eagle - HFC3952</t>
    </r>
  </si>
  <si>
    <r>
      <rPr>
        <sz val="9"/>
        <color rgb="FF404040"/>
        <rFont val="Arial"/>
        <family val="2"/>
      </rPr>
      <t>Kerusso T-Shirt Choose This Day - APT3903SM</t>
    </r>
  </si>
  <si>
    <r>
      <rPr>
        <sz val="9"/>
        <color rgb="FF404040"/>
        <rFont val="Arial"/>
        <family val="2"/>
      </rPr>
      <t>Kerusso T-Shirt Choose This Day - APT3903MD</t>
    </r>
  </si>
  <si>
    <r>
      <rPr>
        <sz val="9"/>
        <color rgb="FF404040"/>
        <rFont val="Arial"/>
        <family val="2"/>
      </rPr>
      <t>Kerusso T-Shirt Choose This Day - APT3903XL</t>
    </r>
  </si>
  <si>
    <r>
      <rPr>
        <sz val="9"/>
        <color rgb="FF404040"/>
        <rFont val="Arial"/>
        <family val="2"/>
      </rPr>
      <t>Hold Fast Censored Speech - KHF3935SM</t>
    </r>
  </si>
  <si>
    <r>
      <rPr>
        <sz val="9"/>
        <color rgb="FF404040"/>
        <rFont val="Arial"/>
        <family val="2"/>
      </rPr>
      <t>Hold Fast Censored Speech - KHF3935MD</t>
    </r>
  </si>
  <si>
    <r>
      <rPr>
        <sz val="9"/>
        <color rgb="FF404040"/>
        <rFont val="Arial"/>
        <family val="2"/>
      </rPr>
      <t>Hold Fast Censored Speech - KHF3935LG</t>
    </r>
  </si>
  <si>
    <r>
      <rPr>
        <sz val="9"/>
        <color rgb="FF404040"/>
        <rFont val="Arial"/>
        <family val="2"/>
      </rPr>
      <t>Hold Fast Censored Speech - KHF3935XL</t>
    </r>
  </si>
  <si>
    <r>
      <rPr>
        <sz val="9"/>
        <color rgb="FF404040"/>
        <rFont val="Arial"/>
        <family val="2"/>
      </rPr>
      <t>Hold Fast 30oz SS Long May It Wave - MUGS218</t>
    </r>
  </si>
  <si>
    <r>
      <rPr>
        <sz val="9"/>
        <color rgb="FF404040"/>
        <rFont val="Arial"/>
        <family val="2"/>
      </rPr>
      <t>Grace &amp; Truth FHL Not Cancelled - GTL3928SM</t>
    </r>
  </si>
  <si>
    <r>
      <rPr>
        <sz val="9"/>
        <color rgb="FF404040"/>
        <rFont val="Arial"/>
        <family val="2"/>
      </rPr>
      <t>Grace &amp; Truth FHL Not Cancelled - GTL3928MD</t>
    </r>
  </si>
  <si>
    <r>
      <rPr>
        <sz val="9"/>
        <color rgb="FF404040"/>
        <rFont val="Arial"/>
        <family val="2"/>
      </rPr>
      <t>Grace &amp; Truth FHL Not Cancelled - GTL3928LG</t>
    </r>
  </si>
  <si>
    <r>
      <rPr>
        <sz val="9"/>
        <color rgb="FF404040"/>
        <rFont val="Arial"/>
        <family val="2"/>
      </rPr>
      <t>Grace &amp; Truth FHL Not Cancelled - GTL3928XL</t>
    </r>
  </si>
  <si>
    <r>
      <rPr>
        <sz val="9"/>
        <color rgb="FF404040"/>
        <rFont val="Arial"/>
        <family val="2"/>
      </rPr>
      <t>Cherished Girl Cross Love - CGA3912SM</t>
    </r>
  </si>
  <si>
    <r>
      <rPr>
        <sz val="9"/>
        <color rgb="FF404040"/>
        <rFont val="Arial"/>
        <family val="2"/>
      </rPr>
      <t>Cherished Girl Cross Love - CGA3912MD</t>
    </r>
  </si>
  <si>
    <r>
      <rPr>
        <sz val="9"/>
        <color rgb="FF404040"/>
        <rFont val="Arial"/>
        <family val="2"/>
      </rPr>
      <t>Cherished Girl Cross Love - CGA3912LG</t>
    </r>
  </si>
  <si>
    <r>
      <rPr>
        <sz val="9"/>
        <color rgb="FF404040"/>
        <rFont val="Arial"/>
        <family val="2"/>
      </rPr>
      <t>Cherished Girl Cross Love - CGA3912XL</t>
    </r>
  </si>
  <si>
    <r>
      <rPr>
        <sz val="9"/>
        <color rgb="FF404040"/>
        <rFont val="Arial"/>
        <family val="2"/>
      </rPr>
      <t>22oz SS Be Kind Tumbler With Handle - MUGS233</t>
    </r>
  </si>
  <si>
    <r>
      <rPr>
        <sz val="9"/>
        <color rgb="FF404040"/>
        <rFont val="Arial"/>
        <family val="2"/>
      </rPr>
      <t>Women's Cap Clothed - GTC3951</t>
    </r>
  </si>
  <si>
    <t>Kerusso T-Shirt Choose This Day - APT3903LG</t>
  </si>
  <si>
    <r>
      <rPr>
        <sz val="9"/>
        <color rgb="FF404040"/>
        <rFont val="Arial"/>
        <family val="2"/>
      </rPr>
      <t>Love Is</t>
    </r>
  </si>
  <si>
    <r>
      <rPr>
        <sz val="9"/>
        <color rgb="FF404040"/>
        <rFont val="Arial"/>
        <family val="2"/>
      </rPr>
      <t>Kim Sorrelle</t>
    </r>
  </si>
  <si>
    <r>
      <rPr>
        <sz val="9"/>
        <color rgb="FF404040"/>
        <rFont val="Arial"/>
        <family val="2"/>
      </rPr>
      <t>Approaching The Almighty</t>
    </r>
  </si>
  <si>
    <r>
      <rPr>
        <sz val="9"/>
        <color rgb="FF404040"/>
        <rFont val="Arial"/>
        <family val="2"/>
      </rPr>
      <t>A.W. Tozer</t>
    </r>
  </si>
  <si>
    <r>
      <rPr>
        <sz val="9"/>
        <color rgb="FF404040"/>
        <rFont val="Arial"/>
        <family val="2"/>
      </rPr>
      <t>The First Songs Of Christmas</t>
    </r>
  </si>
  <si>
    <r>
      <rPr>
        <sz val="9"/>
        <color rgb="FF404040"/>
        <rFont val="Arial"/>
        <family val="2"/>
      </rPr>
      <t>Nancy DeMoss Wolgemuth</t>
    </r>
  </si>
  <si>
    <r>
      <rPr>
        <sz val="9"/>
        <color rgb="FF404040"/>
        <rFont val="Arial"/>
        <family val="2"/>
      </rPr>
      <t>God Hears Her Leather</t>
    </r>
  </si>
  <si>
    <r>
      <rPr>
        <sz val="9"/>
        <color rgb="FF404040"/>
        <rFont val="Arial"/>
        <family val="2"/>
      </rPr>
      <t>God Hears Her</t>
    </r>
  </si>
  <si>
    <r>
      <rPr>
        <sz val="9"/>
        <color rgb="FF404040"/>
        <rFont val="Arial"/>
        <family val="2"/>
      </rPr>
      <t>Our Daily Bread Ministries</t>
    </r>
  </si>
  <si>
    <r>
      <rPr>
        <sz val="9"/>
        <color rgb="FF404040"/>
        <rFont val="Arial"/>
        <family val="2"/>
      </rPr>
      <t>Stand Strong</t>
    </r>
  </si>
  <si>
    <r>
      <rPr>
        <sz val="9"/>
        <color rgb="FF404040"/>
        <rFont val="Arial"/>
        <family val="2"/>
      </rPr>
      <t>My Utmost For His Highest - Updated Edition</t>
    </r>
  </si>
  <si>
    <r>
      <rPr>
        <sz val="9"/>
        <color rgb="FF404040"/>
        <rFont val="Arial"/>
        <family val="2"/>
      </rPr>
      <t>Oswald Chambers</t>
    </r>
  </si>
  <si>
    <r>
      <rPr>
        <sz val="9"/>
        <color rgb="FF404040"/>
        <rFont val="Arial"/>
        <family val="2"/>
      </rPr>
      <t>God Hears Her Creative Journaling Edition</t>
    </r>
  </si>
  <si>
    <r>
      <rPr>
        <sz val="9"/>
        <color rgb="FF404040"/>
        <rFont val="Arial"/>
        <family val="2"/>
      </rPr>
      <t>Our Daily Bread</t>
    </r>
  </si>
  <si>
    <r>
      <rPr>
        <sz val="9"/>
        <color rgb="FF404040"/>
        <rFont val="Arial"/>
        <family val="2"/>
      </rPr>
      <t>My Utmost For His Highest Signature Edition</t>
    </r>
  </si>
  <si>
    <r>
      <rPr>
        <sz val="9"/>
        <color rgb="FF404040"/>
        <rFont val="Arial"/>
        <family val="2"/>
      </rPr>
      <t>Stand Strong: 365 Devotions For Men By Men Deluxe Edition</t>
    </r>
  </si>
  <si>
    <r>
      <rPr>
        <sz val="9"/>
        <color rgb="FF404040"/>
        <rFont val="Arial"/>
        <family val="2"/>
      </rPr>
      <t>This Is Our Space Moulding Wall Decor 8.5X15 - PMW0004</t>
    </r>
  </si>
  <si>
    <r>
      <rPr>
        <sz val="9"/>
        <color rgb="FF404040"/>
        <rFont val="Arial"/>
        <family val="2"/>
      </rPr>
      <t>Family Moulding Wall Decor 24X15 - PMW0001</t>
    </r>
  </si>
  <si>
    <r>
      <rPr>
        <sz val="9"/>
        <color rgb="FF404040"/>
        <rFont val="Arial"/>
        <family val="2"/>
      </rPr>
      <t>As For Me And My House Moulding Wall Decor 8.5X15 - PMW0006</t>
    </r>
  </si>
  <si>
    <r>
      <rPr>
        <sz val="9"/>
        <color rgb="FF404040"/>
        <rFont val="Arial"/>
        <family val="2"/>
      </rPr>
      <t>Be Someone's Reason To Smile Handwarmer Mug - MUG0105</t>
    </r>
  </si>
  <si>
    <r>
      <rPr>
        <sz val="9"/>
        <color rgb="FF404040"/>
        <rFont val="Arial"/>
        <family val="2"/>
      </rPr>
      <t>Coffee Is A Hug In A Mug - MUG0102</t>
    </r>
  </si>
  <si>
    <r>
      <rPr>
        <sz val="9"/>
        <color rgb="FF404040"/>
        <rFont val="Arial"/>
        <family val="2"/>
      </rPr>
      <t>In The Morning When I Rise Tea Towel - TWL0021</t>
    </r>
  </si>
  <si>
    <r>
      <rPr>
        <sz val="9"/>
        <color rgb="FF404040"/>
        <rFont val="Arial"/>
        <family val="2"/>
      </rPr>
      <t>May Love Be The Heart Of The Home Wall Decor - PMW0011</t>
    </r>
  </si>
  <si>
    <r>
      <rPr>
        <sz val="9"/>
        <color rgb="FF404040"/>
        <rFont val="Arial"/>
        <family val="2"/>
      </rPr>
      <t>A True Family Christmas DVD</t>
    </r>
  </si>
  <si>
    <r>
      <rPr>
        <sz val="9"/>
        <color rgb="FF404040"/>
        <rFont val="Arial"/>
        <family val="2"/>
      </rPr>
      <t>The Collingsworth Family</t>
    </r>
  </si>
  <si>
    <r>
      <rPr>
        <sz val="9"/>
        <color rgb="FF404040"/>
        <rFont val="Arial"/>
        <family val="2"/>
      </rPr>
      <t>LED Lantern: I Am With You Always - 50350</t>
    </r>
  </si>
  <si>
    <r>
      <rPr>
        <sz val="9"/>
        <color rgb="FF404040"/>
        <rFont val="Arial"/>
        <family val="2"/>
      </rPr>
      <t>LED Lantern: Shine On - 50351</t>
    </r>
  </si>
  <si>
    <r>
      <rPr>
        <sz val="9"/>
        <color rgb="FF404040"/>
        <rFont val="Arial"/>
        <family val="2"/>
      </rPr>
      <t>LED Lantern: Be Still - 50352</t>
    </r>
  </si>
  <si>
    <t>Online Ads</t>
  </si>
  <si>
    <t>Online Ad</t>
  </si>
  <si>
    <t xml:space="preserve">        Tyndale House Publishers - Munce Countdown to Christmas Catalog 2021 Promotion                   </t>
  </si>
  <si>
    <r>
      <rPr>
        <b/>
        <sz val="14"/>
        <color rgb="FFFF0000"/>
        <rFont val="Calibri"/>
        <family val="2"/>
      </rPr>
      <t xml:space="preserve">Please return your order to your Tyndale Sales Rep. </t>
    </r>
    <r>
      <rPr>
        <b/>
        <sz val="11"/>
        <color indexed="30"/>
        <rFont val="Calibri"/>
        <family val="2"/>
      </rPr>
      <t/>
    </r>
  </si>
  <si>
    <t>Account #</t>
  </si>
  <si>
    <r>
      <rPr>
        <b/>
        <u/>
        <sz val="12"/>
        <color theme="1"/>
        <rFont val="Calibri"/>
        <family val="2"/>
        <scheme val="minor"/>
      </rPr>
      <t>Notes:</t>
    </r>
    <r>
      <rPr>
        <b/>
        <sz val="12"/>
        <color theme="1"/>
        <rFont val="Calibri"/>
        <family val="2"/>
        <scheme val="minor"/>
      </rPr>
      <t xml:space="preserve">  Orders with 50+ units to qualify for free-freight and 60-day billing.  You may add additional products of your choice to the bottom of this form and they will receive 48% and ship free-freight .  Items with a discount of 70% or greater are non-returnable.</t>
    </r>
  </si>
  <si>
    <t>Store Name</t>
  </si>
  <si>
    <t>Buyer</t>
  </si>
  <si>
    <t>City, State</t>
  </si>
  <si>
    <t>PO #</t>
  </si>
  <si>
    <r>
      <t xml:space="preserve">                      </t>
    </r>
    <r>
      <rPr>
        <b/>
        <sz val="10"/>
        <color theme="1"/>
        <rFont val="Calibri"/>
        <family val="2"/>
        <scheme val="minor"/>
      </rPr>
      <t>LL = Leather-Like;  HC = Hardcover; SC = Softcover; LP = Large Print</t>
    </r>
  </si>
  <si>
    <r>
      <rPr>
        <b/>
        <sz val="12"/>
        <color rgb="FFC00000"/>
        <rFont val="Calibri"/>
        <family val="2"/>
        <scheme val="minor"/>
      </rPr>
      <t xml:space="preserve">                </t>
    </r>
    <r>
      <rPr>
        <b/>
        <sz val="12"/>
        <color rgb="FFFF0000"/>
        <rFont val="Calibri"/>
        <family val="2"/>
        <scheme val="minor"/>
      </rPr>
      <t xml:space="preserve">     </t>
    </r>
    <r>
      <rPr>
        <b/>
        <u/>
        <sz val="12"/>
        <color rgb="FFFF0000"/>
        <rFont val="Calibri"/>
        <family val="2"/>
        <scheme val="minor"/>
      </rPr>
      <t>Discounts for New Releases</t>
    </r>
    <r>
      <rPr>
        <b/>
        <sz val="12"/>
        <color rgb="FFFF0000"/>
        <rFont val="Calibri"/>
        <family val="2"/>
        <scheme val="minor"/>
      </rPr>
      <t>: 1-2 copies = 48%; 3-5 = 50%; 6+ = 52%</t>
    </r>
  </si>
  <si>
    <t>ISBN</t>
  </si>
  <si>
    <t>QTY</t>
  </si>
  <si>
    <t>Title</t>
  </si>
  <si>
    <t>Author</t>
  </si>
  <si>
    <t>Regular Retail Price</t>
  </si>
  <si>
    <t>Binding</t>
  </si>
  <si>
    <t>Product Type</t>
  </si>
  <si>
    <t>Sugg. Sale Price</t>
  </si>
  <si>
    <t>Discount</t>
  </si>
  <si>
    <t>Discount Start Date</t>
  </si>
  <si>
    <t>Discount End Date</t>
  </si>
  <si>
    <t>Comment</t>
  </si>
  <si>
    <t>Catalog space</t>
  </si>
  <si>
    <t>Bibles</t>
  </si>
  <si>
    <t>Every Man's Bible Explorer NLT, Brown</t>
  </si>
  <si>
    <t>LL</t>
  </si>
  <si>
    <t>3+units at 65%</t>
  </si>
  <si>
    <t>Fall Study Bible Sale</t>
  </si>
  <si>
    <t>Quarter Page</t>
  </si>
  <si>
    <t>Every Man's Bible Messenger NLT, Brown</t>
  </si>
  <si>
    <t>NLT LP Thinline Reference Bible, Filament, Teal</t>
  </si>
  <si>
    <t>Filament Stock Up</t>
  </si>
  <si>
    <t xml:space="preserve">Half Page </t>
  </si>
  <si>
    <t>KJV LP Thinline Reference Bible, Filament, Black</t>
  </si>
  <si>
    <t>NLT Compact Bible, Filament, Rustic Brown</t>
  </si>
  <si>
    <t>NLT Compact Bible, Filament, Floral Garden</t>
  </si>
  <si>
    <t>Cloth/Zipper</t>
  </si>
  <si>
    <t xml:space="preserve">NLT LP Thinline, Filament Enabled, Peony Pink </t>
  </si>
  <si>
    <t>3+ units at 65%</t>
  </si>
  <si>
    <t>NLT Premium Value Thinline, Dark Brown Cross</t>
  </si>
  <si>
    <t>Full Page Premium Value</t>
  </si>
  <si>
    <t>NLT Premium Value Thinline, Bouquet Teal</t>
  </si>
  <si>
    <t>NLT LP Premium Value Thinline, Brown Celtic Cross</t>
  </si>
  <si>
    <t>NLT LP Premium Value Thinline, Eucalyptus</t>
  </si>
  <si>
    <t>NLT LASB, Third Edition, Teal Floral</t>
  </si>
  <si>
    <t>LASB Full Page</t>
  </si>
  <si>
    <t>NLT LASB, Third Edition, Coral</t>
  </si>
  <si>
    <t>NLT LASB, Third Edition, Brown/Mahogany</t>
  </si>
  <si>
    <t xml:space="preserve">NLT Boys LASB </t>
  </si>
  <si>
    <t>HC</t>
  </si>
  <si>
    <t>3+units at 60%</t>
  </si>
  <si>
    <t>NLT Boys LASB, Midnight Blue</t>
  </si>
  <si>
    <t>NLT Boys LASB, Neon Glow</t>
  </si>
  <si>
    <t>NLT Girls LASB</t>
  </si>
  <si>
    <t>NLT Girls LASB, Teal</t>
  </si>
  <si>
    <t>KJV LP LASB Third Edition</t>
  </si>
  <si>
    <t>3+ units at 60%</t>
  </si>
  <si>
    <t>Frontlist and Study Bible Sale</t>
  </si>
  <si>
    <t>KJV LP LASB Third Edition, Purple</t>
  </si>
  <si>
    <t>The One Year Bible, NLT</t>
  </si>
  <si>
    <t>SC</t>
  </si>
  <si>
    <t>One Year Bible Promo 55% off (post sale credit $1.7091)</t>
  </si>
  <si>
    <t>Half Page for One Year Bibles</t>
  </si>
  <si>
    <t>The One Year Bible, KJV</t>
  </si>
  <si>
    <t>The One Year Pray for the Persecuted Bible</t>
  </si>
  <si>
    <t>The One Year Bible NLT, Large Print Thinline</t>
  </si>
  <si>
    <t>Non-Fiction</t>
  </si>
  <si>
    <t>One Year Love Language Minute</t>
  </si>
  <si>
    <t>Gary Chapman</t>
  </si>
  <si>
    <t>Devotional</t>
  </si>
  <si>
    <t>6+units at 65%</t>
  </si>
  <si>
    <t>One Year Uncommon Life Daily Challenge</t>
  </si>
  <si>
    <t>Tony Dungy</t>
  </si>
  <si>
    <t>Additional titles of your choosing…</t>
  </si>
  <si>
    <t xml:space="preserve">Munce Countdown To Christmas Catalog Catalog </t>
  </si>
  <si>
    <t>HCCP Rep Name:</t>
  </si>
  <si>
    <t>Ship Date:</t>
  </si>
  <si>
    <t>PO #:</t>
  </si>
  <si>
    <t>Promo Start Date:</t>
  </si>
  <si>
    <t>Account Name:</t>
  </si>
  <si>
    <t>Promo End Date:</t>
  </si>
  <si>
    <t>Account Number:</t>
  </si>
  <si>
    <t>Order Due Date:</t>
  </si>
  <si>
    <t>Promo Name:</t>
  </si>
  <si>
    <t>Date Ordered:</t>
  </si>
  <si>
    <t>Promo Code:</t>
  </si>
  <si>
    <t>MC2C22</t>
  </si>
  <si>
    <t>Dating:</t>
  </si>
  <si>
    <t xml:space="preserve">Promotional orders submitted by the due date listed above are eligible for 90 days' dating; orders of 30 units or more receive free freight </t>
  </si>
  <si>
    <t xml:space="preserve"> </t>
  </si>
  <si>
    <t>Qty</t>
  </si>
  <si>
    <t>Sale Notes</t>
  </si>
  <si>
    <t>Price</t>
  </si>
  <si>
    <t>Sale Price</t>
  </si>
  <si>
    <t>Margin</t>
  </si>
  <si>
    <t>Net</t>
  </si>
  <si>
    <t>Net Sum</t>
  </si>
  <si>
    <t>9780785231363</t>
  </si>
  <si>
    <t>Adventuring Together</t>
  </si>
  <si>
    <t>4 unit minimum order</t>
  </si>
  <si>
    <t>40% off</t>
  </si>
  <si>
    <t>9780310365822</t>
  </si>
  <si>
    <t>Amish Schoolroom</t>
  </si>
  <si>
    <t>9781400225149</t>
  </si>
  <si>
    <t>Chance in the World (Young Readers Edition)</t>
  </si>
  <si>
    <t>9780785261605</t>
  </si>
  <si>
    <t>Chasing Failure</t>
  </si>
  <si>
    <t>9780310460060</t>
  </si>
  <si>
    <t>ESV, Thompson Chain-Reference Bible, Bonded Leather, Black, Red Letter</t>
  </si>
  <si>
    <t>2 unit minimum order</t>
  </si>
  <si>
    <t>9780785255611</t>
  </si>
  <si>
    <t>Faithful</t>
  </si>
  <si>
    <t>9780718039875</t>
  </si>
  <si>
    <t>Forgiving What You Can't Forget</t>
  </si>
  <si>
    <t>9781400211364</t>
  </si>
  <si>
    <t>God Has Not Forgotten You</t>
  </si>
  <si>
    <t>9780785241355</t>
  </si>
  <si>
    <t>Gold in These Hills</t>
  </si>
  <si>
    <t>9780718083397</t>
  </si>
  <si>
    <t xml:space="preserve">Great Is Thy Faithfulness </t>
  </si>
  <si>
    <t>25% off</t>
  </si>
  <si>
    <t>9780310766797</t>
  </si>
  <si>
    <t>I Can Read My Illustrated Bible</t>
  </si>
  <si>
    <t>9781400229635</t>
  </si>
  <si>
    <t>Is God Still Awake?</t>
  </si>
  <si>
    <t>9781400215294</t>
  </si>
  <si>
    <t>Jesus Calling</t>
  </si>
  <si>
    <t>9781400215584</t>
  </si>
  <si>
    <t>Jesus Listens</t>
  </si>
  <si>
    <t>9780718079758</t>
  </si>
  <si>
    <t>KJV, The King James Study Bible, Bonded Leather, Brown, Red Letter, Full-Color Edition</t>
  </si>
  <si>
    <t>30% off</t>
  </si>
  <si>
    <t>9780718079796</t>
  </si>
  <si>
    <t>KJV, The King James Study Bible, Bonded Leather, Burgundy, Red Letter, Full-Color Edition</t>
  </si>
  <si>
    <t>9780785221272</t>
  </si>
  <si>
    <t>Let Them Be Kids</t>
  </si>
  <si>
    <t>9780785234180</t>
  </si>
  <si>
    <t>Love Her Well</t>
  </si>
  <si>
    <t>40% Off</t>
  </si>
  <si>
    <t>9781400225071</t>
  </si>
  <si>
    <t>Love You, Little Lady</t>
  </si>
  <si>
    <t>9780310460039</t>
  </si>
  <si>
    <t>NASB, Thompson Chain-Reference Bible, Bonded Leather, Black, Red Letter, 1977 Text</t>
  </si>
  <si>
    <t>9780785250845</t>
  </si>
  <si>
    <t>NKJV, Compact Bible, Maclaren Series, Leathersoft, Black, Comfort Print</t>
  </si>
  <si>
    <t>9780785250852</t>
  </si>
  <si>
    <t>NKJV, Compact Bible, Maclaren Series, Leathersoft, Brown, Comfort Print</t>
  </si>
  <si>
    <t>9780310460008</t>
  </si>
  <si>
    <t>NKJV, Thompson Chain-Reference Bible, Leathersoft, Brown, Red Letter</t>
  </si>
  <si>
    <t>9781400221257</t>
  </si>
  <si>
    <t>Out of the Cave</t>
  </si>
  <si>
    <t>9780310111276</t>
  </si>
  <si>
    <t>Person of Interest</t>
  </si>
  <si>
    <t>9781400224968</t>
  </si>
  <si>
    <t>Power of Hope</t>
  </si>
  <si>
    <t>9780785238836</t>
  </si>
  <si>
    <t>PreachersNSneakers</t>
  </si>
  <si>
    <t>9781400224364</t>
  </si>
  <si>
    <t>Roar Like a Lion</t>
  </si>
  <si>
    <t>9781400228539</t>
  </si>
  <si>
    <t>Saint a Day</t>
  </si>
  <si>
    <t>9780310120490</t>
  </si>
  <si>
    <t>With All Your Heart</t>
  </si>
  <si>
    <t>9781400230464</t>
  </si>
  <si>
    <t>Wonder of Creation</t>
  </si>
  <si>
    <t>9780310751823</t>
  </si>
  <si>
    <t>World Is Awake for Little Ones</t>
  </si>
  <si>
    <t>9781400224678</t>
  </si>
  <si>
    <t>You Can Count on God</t>
  </si>
  <si>
    <t>Sale Stickers</t>
  </si>
  <si>
    <t>9780310209188</t>
  </si>
  <si>
    <t>SALE STICKERS 25P 14 SH</t>
  </si>
  <si>
    <t>9780310264040</t>
  </si>
  <si>
    <t>Sale Stickers 30% Off Sheet of 14</t>
  </si>
  <si>
    <t>9780310270089</t>
  </si>
  <si>
    <t>Sale Stickers 40% Off Sheet of 14</t>
  </si>
  <si>
    <t>9780310208556</t>
  </si>
  <si>
    <t>Sale Stickers $9.97 Sheet of 14</t>
  </si>
  <si>
    <t>9781404134119</t>
  </si>
  <si>
    <t>PRICE STICKER $5.00</t>
  </si>
  <si>
    <t>Total Units:</t>
  </si>
  <si>
    <t>Avg. Mar</t>
  </si>
  <si>
    <t>Total Net:</t>
  </si>
  <si>
    <t>What Your Soul Needs for Stressful Times</t>
  </si>
  <si>
    <t>Saving Mrs. Roosevelt</t>
  </si>
  <si>
    <t>Christmas Mug All Is Calm - MUG153</t>
  </si>
  <si>
    <t>Christmas Mug God's Smallest Wonders - MUG154</t>
  </si>
  <si>
    <t>Titles below require backend reporting (see backend credit form)</t>
  </si>
  <si>
    <t>ESV The Jeremiah Study Bible, Limited Edition Navy LL</t>
  </si>
  <si>
    <t>Ian Morgan Cron, Suzanne Stabile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</si>
</sst>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0.00"/>
    <numFmt numFmtId="165" formatCode="000000000000"/>
    <numFmt numFmtId="166" formatCode="&quot;$&quot;#,##0.00"/>
    <numFmt numFmtId="167" formatCode="0.0%"/>
  </numFmts>
  <fonts count="4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40404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indexed="30"/>
      <name val="Calibri"/>
      <family val="2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EBEBEB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6" fillId="0" borderId="0"/>
    <xf numFmtId="0" fontId="11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7">
    <xf numFmtId="0" fontId="0" fillId="0" borderId="0" xfId="0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top"/>
    </xf>
    <xf numFmtId="0" fontId="6" fillId="0" borderId="5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top" wrapText="1"/>
    </xf>
    <xf numFmtId="164" fontId="7" fillId="0" borderId="1" xfId="0" applyNumberFormat="1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0" xfId="10" applyFont="1" applyAlignment="1">
      <alignment wrapText="1"/>
    </xf>
    <xf numFmtId="0" fontId="3" fillId="0" borderId="0" xfId="10" applyFont="1" applyAlignment="1">
      <alignment horizontal="center"/>
    </xf>
    <xf numFmtId="0" fontId="8" fillId="0" borderId="0" xfId="10" applyFont="1" applyAlignment="1">
      <alignment wrapText="1"/>
    </xf>
    <xf numFmtId="0" fontId="9" fillId="0" borderId="0" xfId="10" applyFont="1" applyAlignment="1">
      <alignment wrapText="1"/>
    </xf>
    <xf numFmtId="0" fontId="3" fillId="0" borderId="0" xfId="10" applyFont="1"/>
    <xf numFmtId="0" fontId="3" fillId="0" borderId="0" xfId="10" applyFont="1" applyAlignment="1">
      <alignment vertical="center" wrapText="1"/>
    </xf>
    <xf numFmtId="0" fontId="12" fillId="0" borderId="0" xfId="10" applyAlignment="1">
      <alignment horizontal="left" vertical="top"/>
    </xf>
    <xf numFmtId="0" fontId="6" fillId="0" borderId="5" xfId="1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Border="1"/>
    <xf numFmtId="0" fontId="9" fillId="0" borderId="0" xfId="0" applyFont="1" applyBorder="1" applyAlignment="1">
      <alignment wrapText="1"/>
    </xf>
    <xf numFmtId="0" fontId="14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1" fontId="1" fillId="0" borderId="17" xfId="16" applyNumberFormat="1" applyBorder="1" applyAlignment="1">
      <alignment horizontal="center"/>
    </xf>
    <xf numFmtId="0" fontId="22" fillId="0" borderId="18" xfId="16" applyFont="1" applyBorder="1"/>
    <xf numFmtId="0" fontId="1" fillId="0" borderId="18" xfId="16" applyBorder="1"/>
    <xf numFmtId="0" fontId="1" fillId="0" borderId="18" xfId="16" applyBorder="1" applyAlignment="1">
      <alignment horizontal="center"/>
    </xf>
    <xf numFmtId="166" fontId="1" fillId="0" borderId="18" xfId="16" applyNumberFormat="1" applyBorder="1" applyAlignment="1">
      <alignment horizontal="center"/>
    </xf>
    <xf numFmtId="0" fontId="1" fillId="0" borderId="19" xfId="16" applyBorder="1" applyAlignment="1">
      <alignment wrapText="1"/>
    </xf>
    <xf numFmtId="0" fontId="1" fillId="0" borderId="0" xfId="16" applyAlignment="1">
      <alignment wrapText="1"/>
    </xf>
    <xf numFmtId="0" fontId="1" fillId="0" borderId="0" xfId="16"/>
    <xf numFmtId="0" fontId="23" fillId="0" borderId="11" xfId="16" applyFont="1" applyBorder="1" applyAlignment="1">
      <alignment horizontal="center" vertical="center"/>
    </xf>
    <xf numFmtId="0" fontId="24" fillId="4" borderId="0" xfId="16" applyFont="1" applyFill="1" applyAlignment="1">
      <alignment horizontal="left" vertical="center"/>
    </xf>
    <xf numFmtId="1" fontId="25" fillId="4" borderId="0" xfId="16" applyNumberFormat="1" applyFont="1" applyFill="1" applyAlignment="1">
      <alignment horizontal="left" vertical="center"/>
    </xf>
    <xf numFmtId="0" fontId="24" fillId="4" borderId="0" xfId="16" applyFont="1" applyFill="1" applyAlignment="1">
      <alignment horizontal="center" vertical="center"/>
    </xf>
    <xf numFmtId="0" fontId="24" fillId="0" borderId="12" xfId="16" applyFont="1" applyBorder="1" applyAlignment="1">
      <alignment horizontal="left" vertical="center" wrapText="1"/>
    </xf>
    <xf numFmtId="0" fontId="1" fillId="4" borderId="0" xfId="16" applyFill="1" applyAlignment="1">
      <alignment vertical="center"/>
    </xf>
    <xf numFmtId="0" fontId="1" fillId="4" borderId="0" xfId="16" applyFill="1" applyAlignment="1">
      <alignment horizontal="center" vertical="center"/>
    </xf>
    <xf numFmtId="166" fontId="1" fillId="4" borderId="0" xfId="16" applyNumberFormat="1" applyFill="1" applyAlignment="1">
      <alignment horizontal="center" vertical="center"/>
    </xf>
    <xf numFmtId="0" fontId="1" fillId="0" borderId="12" xfId="16" applyBorder="1" applyAlignment="1">
      <alignment vertical="center" wrapText="1"/>
    </xf>
    <xf numFmtId="0" fontId="1" fillId="4" borderId="16" xfId="16" applyFill="1" applyBorder="1" applyAlignment="1">
      <alignment vertical="center"/>
    </xf>
    <xf numFmtId="166" fontId="29" fillId="4" borderId="0" xfId="16" applyNumberFormat="1" applyFont="1" applyFill="1" applyAlignment="1">
      <alignment horizontal="center" vertical="center"/>
    </xf>
    <xf numFmtId="0" fontId="30" fillId="4" borderId="0" xfId="16" applyFont="1" applyFill="1" applyAlignment="1">
      <alignment horizontal="center" vertical="center"/>
    </xf>
    <xf numFmtId="1" fontId="1" fillId="4" borderId="11" xfId="16" applyNumberFormat="1" applyFill="1" applyBorder="1" applyAlignment="1">
      <alignment horizontal="center"/>
    </xf>
    <xf numFmtId="0" fontId="1" fillId="4" borderId="0" xfId="16" applyFill="1"/>
    <xf numFmtId="0" fontId="1" fillId="4" borderId="0" xfId="16" applyFill="1" applyAlignment="1">
      <alignment horizontal="center"/>
    </xf>
    <xf numFmtId="166" fontId="1" fillId="4" borderId="0" xfId="16" applyNumberFormat="1" applyFill="1" applyAlignment="1">
      <alignment horizontal="center"/>
    </xf>
    <xf numFmtId="0" fontId="32" fillId="4" borderId="0" xfId="16" applyFont="1" applyFill="1" applyAlignment="1">
      <alignment horizontal="center"/>
    </xf>
    <xf numFmtId="0" fontId="1" fillId="0" borderId="12" xfId="16" applyBorder="1" applyAlignment="1">
      <alignment wrapText="1"/>
    </xf>
    <xf numFmtId="0" fontId="31" fillId="4" borderId="0" xfId="16" applyFont="1" applyFill="1" applyAlignment="1">
      <alignment horizontal="center"/>
    </xf>
    <xf numFmtId="1" fontId="1" fillId="4" borderId="13" xfId="16" applyNumberFormat="1" applyFill="1" applyBorder="1" applyAlignment="1">
      <alignment horizontal="center"/>
    </xf>
    <xf numFmtId="0" fontId="1" fillId="4" borderId="14" xfId="16" applyFill="1" applyBorder="1"/>
    <xf numFmtId="0" fontId="1" fillId="4" borderId="14" xfId="16" applyFill="1" applyBorder="1" applyAlignment="1">
      <alignment horizontal="center"/>
    </xf>
    <xf numFmtId="166" fontId="1" fillId="4" borderId="14" xfId="16" applyNumberFormat="1" applyFill="1" applyBorder="1" applyAlignment="1">
      <alignment horizontal="center"/>
    </xf>
    <xf numFmtId="0" fontId="31" fillId="4" borderId="14" xfId="16" applyFont="1" applyFill="1" applyBorder="1" applyAlignment="1">
      <alignment horizontal="center"/>
    </xf>
    <xf numFmtId="0" fontId="1" fillId="0" borderId="15" xfId="16" applyBorder="1" applyAlignment="1">
      <alignment wrapText="1"/>
    </xf>
    <xf numFmtId="1" fontId="1" fillId="5" borderId="29" xfId="16" applyNumberFormat="1" applyFill="1" applyBorder="1" applyAlignment="1">
      <alignment horizontal="center" wrapText="1"/>
    </xf>
    <xf numFmtId="0" fontId="20" fillId="5" borderId="29" xfId="16" applyFont="1" applyFill="1" applyBorder="1" applyAlignment="1">
      <alignment horizontal="center" wrapText="1"/>
    </xf>
    <xf numFmtId="166" fontId="20" fillId="6" borderId="29" xfId="16" applyNumberFormat="1" applyFont="1" applyFill="1" applyBorder="1" applyAlignment="1">
      <alignment horizontal="center" wrapText="1"/>
    </xf>
    <xf numFmtId="1" fontId="20" fillId="7" borderId="29" xfId="16" applyNumberFormat="1" applyFont="1" applyFill="1" applyBorder="1" applyAlignment="1">
      <alignment horizontal="center" wrapText="1"/>
    </xf>
    <xf numFmtId="14" fontId="20" fillId="5" borderId="29" xfId="16" applyNumberFormat="1" applyFont="1" applyFill="1" applyBorder="1" applyAlignment="1">
      <alignment horizontal="center" wrapText="1"/>
    </xf>
    <xf numFmtId="166" fontId="20" fillId="8" borderId="29" xfId="16" applyNumberFormat="1" applyFont="1" applyFill="1" applyBorder="1" applyAlignment="1">
      <alignment horizontal="center" wrapText="1"/>
    </xf>
    <xf numFmtId="166" fontId="20" fillId="9" borderId="26" xfId="16" applyNumberFormat="1" applyFont="1" applyFill="1" applyBorder="1" applyAlignment="1">
      <alignment horizontal="center" wrapText="1"/>
    </xf>
    <xf numFmtId="0" fontId="20" fillId="9" borderId="16" xfId="16" applyFont="1" applyFill="1" applyBorder="1" applyAlignment="1">
      <alignment wrapText="1"/>
    </xf>
    <xf numFmtId="1" fontId="1" fillId="9" borderId="16" xfId="16" applyNumberFormat="1" applyFill="1" applyBorder="1" applyAlignment="1">
      <alignment horizontal="center"/>
    </xf>
    <xf numFmtId="2" fontId="1" fillId="9" borderId="16" xfId="16" applyNumberFormat="1" applyFill="1" applyBorder="1" applyAlignment="1">
      <alignment horizontal="center"/>
    </xf>
    <xf numFmtId="0" fontId="20" fillId="9" borderId="16" xfId="16" applyFont="1" applyFill="1" applyBorder="1" applyAlignment="1">
      <alignment horizontal="center"/>
    </xf>
    <xf numFmtId="0" fontId="1" fillId="9" borderId="16" xfId="16" applyFill="1" applyBorder="1" applyAlignment="1">
      <alignment horizontal="center"/>
    </xf>
    <xf numFmtId="166" fontId="1" fillId="9" borderId="16" xfId="16" applyNumberFormat="1" applyFill="1" applyBorder="1" applyAlignment="1">
      <alignment horizontal="center"/>
    </xf>
    <xf numFmtId="166" fontId="1" fillId="9" borderId="16" xfId="16" applyNumberFormat="1" applyFill="1" applyBorder="1" applyAlignment="1">
      <alignment horizontal="center" wrapText="1"/>
    </xf>
    <xf numFmtId="0" fontId="1" fillId="9" borderId="16" xfId="16" applyFill="1" applyBorder="1" applyAlignment="1">
      <alignment horizontal="center" wrapText="1"/>
    </xf>
    <xf numFmtId="14" fontId="1" fillId="9" borderId="16" xfId="16" applyNumberFormat="1" applyFill="1" applyBorder="1" applyAlignment="1">
      <alignment horizontal="center"/>
    </xf>
    <xf numFmtId="0" fontId="1" fillId="9" borderId="30" xfId="16" applyFill="1" applyBorder="1" applyAlignment="1">
      <alignment horizontal="center" wrapText="1"/>
    </xf>
    <xf numFmtId="1" fontId="1" fillId="0" borderId="16" xfId="16" applyNumberFormat="1" applyBorder="1" applyAlignment="1">
      <alignment horizontal="center"/>
    </xf>
    <xf numFmtId="2" fontId="1" fillId="0" borderId="16" xfId="16" applyNumberFormat="1" applyBorder="1" applyAlignment="1">
      <alignment horizontal="center"/>
    </xf>
    <xf numFmtId="0" fontId="1" fillId="0" borderId="16" xfId="16" applyBorder="1" applyAlignment="1">
      <alignment wrapText="1"/>
    </xf>
    <xf numFmtId="0" fontId="1" fillId="0" borderId="16" xfId="16" applyBorder="1" applyAlignment="1">
      <alignment horizontal="center" wrapText="1"/>
    </xf>
    <xf numFmtId="166" fontId="1" fillId="0" borderId="16" xfId="16" applyNumberFormat="1" applyBorder="1" applyAlignment="1">
      <alignment horizontal="center"/>
    </xf>
    <xf numFmtId="0" fontId="1" fillId="0" borderId="16" xfId="16" applyBorder="1" applyAlignment="1">
      <alignment horizontal="center"/>
    </xf>
    <xf numFmtId="9" fontId="1" fillId="0" borderId="16" xfId="16" applyNumberFormat="1" applyBorder="1" applyAlignment="1">
      <alignment horizontal="center" wrapText="1"/>
    </xf>
    <xf numFmtId="14" fontId="1" fillId="0" borderId="16" xfId="16" applyNumberFormat="1" applyBorder="1" applyAlignment="1">
      <alignment horizontal="center"/>
    </xf>
    <xf numFmtId="0" fontId="1" fillId="0" borderId="16" xfId="16" applyBorder="1" applyAlignment="1">
      <alignment horizontal="center" vertical="center" wrapText="1"/>
    </xf>
    <xf numFmtId="0" fontId="1" fillId="0" borderId="16" xfId="16" applyBorder="1"/>
    <xf numFmtId="9" fontId="1" fillId="0" borderId="16" xfId="16" applyNumberFormat="1" applyBorder="1" applyAlignment="1">
      <alignment horizontal="center"/>
    </xf>
    <xf numFmtId="0" fontId="1" fillId="0" borderId="30" xfId="16" applyBorder="1" applyAlignment="1">
      <alignment horizontal="center" vertical="center" wrapText="1"/>
    </xf>
    <xf numFmtId="0" fontId="1" fillId="0" borderId="30" xfId="16" applyBorder="1" applyAlignment="1">
      <alignment wrapText="1"/>
    </xf>
    <xf numFmtId="1" fontId="1" fillId="10" borderId="16" xfId="16" applyNumberFormat="1" applyFill="1" applyBorder="1" applyAlignment="1">
      <alignment horizontal="center"/>
    </xf>
    <xf numFmtId="0" fontId="1" fillId="10" borderId="16" xfId="16" applyFill="1" applyBorder="1"/>
    <xf numFmtId="0" fontId="20" fillId="10" borderId="16" xfId="16" applyFont="1" applyFill="1" applyBorder="1" applyAlignment="1">
      <alignment horizontal="center"/>
    </xf>
    <xf numFmtId="0" fontId="1" fillId="10" borderId="16" xfId="16" applyFill="1" applyBorder="1" applyAlignment="1">
      <alignment horizontal="center"/>
    </xf>
    <xf numFmtId="166" fontId="1" fillId="10" borderId="16" xfId="16" applyNumberFormat="1" applyFill="1" applyBorder="1" applyAlignment="1">
      <alignment horizontal="center"/>
    </xf>
    <xf numFmtId="0" fontId="1" fillId="10" borderId="16" xfId="16" applyFill="1" applyBorder="1" applyAlignment="1">
      <alignment horizontal="center" wrapText="1"/>
    </xf>
    <xf numFmtId="14" fontId="1" fillId="10" borderId="16" xfId="16" applyNumberFormat="1" applyFill="1" applyBorder="1" applyAlignment="1">
      <alignment horizontal="center"/>
    </xf>
    <xf numFmtId="14" fontId="1" fillId="10" borderId="16" xfId="16" applyNumberFormat="1" applyFill="1" applyBorder="1"/>
    <xf numFmtId="0" fontId="1" fillId="10" borderId="30" xfId="16" applyFill="1" applyBorder="1" applyAlignment="1">
      <alignment wrapText="1"/>
    </xf>
    <xf numFmtId="0" fontId="1" fillId="0" borderId="31" xfId="16" applyBorder="1"/>
    <xf numFmtId="0" fontId="1" fillId="0" borderId="31" xfId="16" applyBorder="1" applyAlignment="1">
      <alignment horizontal="center"/>
    </xf>
    <xf numFmtId="166" fontId="1" fillId="0" borderId="31" xfId="16" applyNumberFormat="1" applyBorder="1" applyAlignment="1">
      <alignment horizontal="center"/>
    </xf>
    <xf numFmtId="9" fontId="1" fillId="0" borderId="31" xfId="16" applyNumberFormat="1" applyBorder="1" applyAlignment="1">
      <alignment horizontal="center"/>
    </xf>
    <xf numFmtId="0" fontId="1" fillId="0" borderId="21" xfId="16" applyBorder="1" applyAlignment="1">
      <alignment wrapText="1"/>
    </xf>
    <xf numFmtId="0" fontId="1" fillId="10" borderId="16" xfId="16" applyFill="1" applyBorder="1" applyAlignment="1">
      <alignment wrapText="1"/>
    </xf>
    <xf numFmtId="0" fontId="1" fillId="0" borderId="0" xfId="16" applyAlignment="1">
      <alignment horizontal="center"/>
    </xf>
    <xf numFmtId="0" fontId="1" fillId="0" borderId="32" xfId="16" applyBorder="1" applyAlignment="1">
      <alignment horizontal="center"/>
    </xf>
    <xf numFmtId="0" fontId="1" fillId="0" borderId="32" xfId="16" applyBorder="1"/>
    <xf numFmtId="166" fontId="1" fillId="0" borderId="32" xfId="16" applyNumberFormat="1" applyBorder="1"/>
    <xf numFmtId="10" fontId="35" fillId="0" borderId="32" xfId="16" applyNumberFormat="1" applyFont="1" applyBorder="1" applyAlignment="1">
      <alignment horizontal="right" vertical="center"/>
    </xf>
    <xf numFmtId="10" fontId="0" fillId="0" borderId="0" xfId="17" applyNumberFormat="1" applyFont="1"/>
    <xf numFmtId="44" fontId="0" fillId="0" borderId="0" xfId="18" applyFont="1"/>
    <xf numFmtId="166" fontId="1" fillId="0" borderId="0" xfId="16" applyNumberFormat="1"/>
    <xf numFmtId="10" fontId="1" fillId="0" borderId="0" xfId="16" applyNumberFormat="1"/>
    <xf numFmtId="0" fontId="1" fillId="0" borderId="0" xfId="16" applyAlignment="1">
      <alignment horizontal="right"/>
    </xf>
    <xf numFmtId="0" fontId="1" fillId="0" borderId="16" xfId="16" applyBorder="1" applyAlignment="1">
      <alignment horizontal="center" vertical="center"/>
    </xf>
    <xf numFmtId="49" fontId="1" fillId="0" borderId="16" xfId="16" applyNumberFormat="1" applyBorder="1" applyAlignment="1">
      <alignment horizontal="center" vertical="center"/>
    </xf>
    <xf numFmtId="0" fontId="36" fillId="0" borderId="0" xfId="16" applyFont="1" applyAlignment="1">
      <alignment horizontal="right"/>
    </xf>
    <xf numFmtId="0" fontId="18" fillId="0" borderId="16" xfId="16" applyFont="1" applyBorder="1" applyAlignment="1">
      <alignment horizontal="center" vertical="center"/>
    </xf>
    <xf numFmtId="167" fontId="1" fillId="0" borderId="16" xfId="16" applyNumberFormat="1" applyBorder="1" applyAlignment="1">
      <alignment horizontal="center"/>
    </xf>
    <xf numFmtId="0" fontId="20" fillId="5" borderId="33" xfId="16" applyFont="1" applyFill="1" applyBorder="1" applyAlignment="1">
      <alignment horizontal="center"/>
    </xf>
    <xf numFmtId="0" fontId="20" fillId="5" borderId="34" xfId="16" applyFont="1" applyFill="1" applyBorder="1" applyAlignment="1">
      <alignment horizontal="center"/>
    </xf>
    <xf numFmtId="166" fontId="20" fillId="5" borderId="34" xfId="16" applyNumberFormat="1" applyFont="1" applyFill="1" applyBorder="1" applyAlignment="1">
      <alignment horizontal="center"/>
    </xf>
    <xf numFmtId="0" fontId="20" fillId="5" borderId="34" xfId="16" applyFont="1" applyFill="1" applyBorder="1" applyAlignment="1">
      <alignment horizontal="center" wrapText="1"/>
    </xf>
    <xf numFmtId="10" fontId="20" fillId="5" borderId="35" xfId="16" applyNumberFormat="1" applyFont="1" applyFill="1" applyBorder="1" applyAlignment="1">
      <alignment horizontal="center"/>
    </xf>
    <xf numFmtId="10" fontId="20" fillId="5" borderId="33" xfId="17" applyNumberFormat="1" applyFont="1" applyFill="1" applyBorder="1" applyAlignment="1">
      <alignment horizontal="center"/>
    </xf>
    <xf numFmtId="44" fontId="20" fillId="5" borderId="34" xfId="18" applyFont="1" applyFill="1" applyBorder="1" applyAlignment="1">
      <alignment horizontal="center"/>
    </xf>
    <xf numFmtId="44" fontId="20" fillId="5" borderId="35" xfId="18" applyFont="1" applyFill="1" applyBorder="1" applyAlignment="1">
      <alignment horizontal="center"/>
    </xf>
    <xf numFmtId="0" fontId="18" fillId="0" borderId="18" xfId="16" applyFont="1" applyBorder="1" applyAlignment="1">
      <alignment horizontal="center"/>
    </xf>
    <xf numFmtId="166" fontId="1" fillId="0" borderId="18" xfId="16" applyNumberFormat="1" applyBorder="1"/>
    <xf numFmtId="10" fontId="1" fillId="0" borderId="18" xfId="16" applyNumberFormat="1" applyBorder="1"/>
    <xf numFmtId="10" fontId="0" fillId="0" borderId="18" xfId="17" applyNumberFormat="1" applyFont="1" applyBorder="1"/>
    <xf numFmtId="44" fontId="0" fillId="0" borderId="18" xfId="18" applyFont="1" applyBorder="1"/>
    <xf numFmtId="49" fontId="1" fillId="0" borderId="16" xfId="16" quotePrefix="1" applyNumberFormat="1" applyBorder="1" applyAlignment="1">
      <alignment horizontal="left" wrapText="1"/>
    </xf>
    <xf numFmtId="0" fontId="38" fillId="0" borderId="16" xfId="16" applyFont="1" applyBorder="1" applyAlignment="1">
      <alignment wrapText="1"/>
    </xf>
    <xf numFmtId="43" fontId="0" fillId="0" borderId="16" xfId="18" applyNumberFormat="1" applyFont="1" applyBorder="1" applyAlignment="1">
      <alignment wrapText="1"/>
    </xf>
    <xf numFmtId="44" fontId="0" fillId="0" borderId="16" xfId="18" applyFont="1" applyFill="1" applyBorder="1" applyAlignment="1">
      <alignment horizontal="center" wrapText="1"/>
    </xf>
    <xf numFmtId="167" fontId="0" fillId="0" borderId="16" xfId="17" applyNumberFormat="1" applyFont="1" applyFill="1" applyBorder="1"/>
    <xf numFmtId="10" fontId="0" fillId="0" borderId="16" xfId="17" applyNumberFormat="1" applyFont="1" applyBorder="1"/>
    <xf numFmtId="44" fontId="0" fillId="0" borderId="16" xfId="18" applyFont="1" applyBorder="1"/>
    <xf numFmtId="49" fontId="1" fillId="0" borderId="16" xfId="16" quotePrefix="1" applyNumberFormat="1" applyBorder="1" applyAlignment="1">
      <alignment wrapText="1"/>
    </xf>
    <xf numFmtId="0" fontId="38" fillId="0" borderId="16" xfId="16" applyFont="1" applyBorder="1" applyAlignment="1">
      <alignment horizontal="center" vertical="center" wrapText="1"/>
    </xf>
    <xf numFmtId="44" fontId="0" fillId="0" borderId="16" xfId="18" applyFont="1" applyFill="1" applyBorder="1" applyAlignment="1">
      <alignment horizontal="center"/>
    </xf>
    <xf numFmtId="10" fontId="0" fillId="0" borderId="16" xfId="17" applyNumberFormat="1" applyFont="1" applyBorder="1" applyAlignment="1">
      <alignment wrapText="1"/>
    </xf>
    <xf numFmtId="0" fontId="39" fillId="0" borderId="0" xfId="16" applyFont="1" applyAlignment="1">
      <alignment wrapText="1"/>
    </xf>
    <xf numFmtId="44" fontId="0" fillId="0" borderId="16" xfId="18" applyFont="1" applyBorder="1" applyAlignment="1">
      <alignment wrapText="1"/>
    </xf>
    <xf numFmtId="49" fontId="1" fillId="0" borderId="16" xfId="16" applyNumberFormat="1" applyBorder="1" applyAlignment="1">
      <alignment horizontal="left" wrapText="1"/>
    </xf>
    <xf numFmtId="49" fontId="1" fillId="0" borderId="16" xfId="16" quotePrefix="1" applyNumberFormat="1" applyBorder="1" applyAlignment="1">
      <alignment horizontal="left"/>
    </xf>
    <xf numFmtId="0" fontId="38" fillId="0" borderId="16" xfId="16" applyFont="1" applyBorder="1"/>
    <xf numFmtId="43" fontId="0" fillId="0" borderId="16" xfId="18" applyNumberFormat="1" applyFont="1" applyBorder="1"/>
    <xf numFmtId="49" fontId="1" fillId="0" borderId="16" xfId="16" quotePrefix="1" applyNumberFormat="1" applyBorder="1"/>
    <xf numFmtId="43" fontId="1" fillId="0" borderId="16" xfId="16" applyNumberFormat="1" applyBorder="1"/>
    <xf numFmtId="44" fontId="0" fillId="0" borderId="16" xfId="18" applyFont="1" applyBorder="1" applyAlignment="1">
      <alignment horizontal="center"/>
    </xf>
    <xf numFmtId="10" fontId="1" fillId="0" borderId="16" xfId="16" applyNumberFormat="1" applyBorder="1"/>
    <xf numFmtId="49" fontId="1" fillId="0" borderId="16" xfId="16" applyNumberFormat="1" applyBorder="1"/>
    <xf numFmtId="0" fontId="21" fillId="0" borderId="16" xfId="16" applyFont="1" applyBorder="1"/>
    <xf numFmtId="0" fontId="1" fillId="0" borderId="0" xfId="16" applyAlignment="1">
      <alignment horizontal="center" vertical="center"/>
    </xf>
    <xf numFmtId="0" fontId="36" fillId="0" borderId="22" xfId="16" applyFont="1" applyBorder="1" applyAlignment="1">
      <alignment horizontal="right" vertical="center"/>
    </xf>
    <xf numFmtId="0" fontId="8" fillId="0" borderId="0" xfId="16" applyFont="1" applyAlignment="1">
      <alignment horizontal="left" vertical="center"/>
    </xf>
    <xf numFmtId="166" fontId="1" fillId="0" borderId="0" xfId="16" applyNumberFormat="1" applyAlignment="1">
      <alignment vertical="center"/>
    </xf>
    <xf numFmtId="10" fontId="1" fillId="0" borderId="0" xfId="16" applyNumberFormat="1" applyAlignment="1">
      <alignment vertical="center"/>
    </xf>
    <xf numFmtId="0" fontId="1" fillId="0" borderId="0" xfId="16" applyAlignment="1">
      <alignment vertical="center"/>
    </xf>
    <xf numFmtId="10" fontId="40" fillId="0" borderId="0" xfId="17" applyNumberFormat="1" applyFont="1" applyAlignment="1">
      <alignment horizontal="right" vertical="center"/>
    </xf>
    <xf numFmtId="44" fontId="0" fillId="0" borderId="0" xfId="18" applyFont="1" applyAlignment="1">
      <alignment vertical="center"/>
    </xf>
    <xf numFmtId="0" fontId="36" fillId="0" borderId="0" xfId="16" applyFont="1" applyAlignment="1">
      <alignment horizontal="right" vertical="center"/>
    </xf>
    <xf numFmtId="166" fontId="8" fillId="0" borderId="0" xfId="16" applyNumberFormat="1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0" borderId="2" xfId="10" applyFont="1" applyBorder="1" applyAlignment="1">
      <alignment horizontal="center" vertical="top" wrapText="1"/>
    </xf>
    <xf numFmtId="0" fontId="6" fillId="0" borderId="3" xfId="10" applyFont="1" applyBorder="1" applyAlignment="1">
      <alignment horizontal="center" vertical="top" wrapText="1"/>
    </xf>
    <xf numFmtId="0" fontId="6" fillId="0" borderId="4" xfId="10" applyFont="1" applyBorder="1" applyAlignment="1">
      <alignment horizontal="center" vertical="top" wrapText="1"/>
    </xf>
    <xf numFmtId="0" fontId="6" fillId="0" borderId="6" xfId="10" applyFont="1" applyBorder="1" applyAlignment="1">
      <alignment horizontal="center" wrapText="1"/>
    </xf>
    <xf numFmtId="0" fontId="6" fillId="0" borderId="7" xfId="10" applyFont="1" applyBorder="1" applyAlignment="1">
      <alignment horizont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7" xfId="10" applyFont="1" applyBorder="1" applyAlignment="1">
      <alignment horizontal="center" vertical="center" wrapText="1"/>
    </xf>
    <xf numFmtId="0" fontId="17" fillId="0" borderId="18" xfId="10" applyFont="1" applyBorder="1" applyAlignment="1">
      <alignment horizontal="center" vertical="center" wrapText="1"/>
    </xf>
    <xf numFmtId="0" fontId="17" fillId="0" borderId="19" xfId="10" applyFont="1" applyBorder="1" applyAlignment="1">
      <alignment horizontal="center" vertical="center" wrapText="1"/>
    </xf>
    <xf numFmtId="0" fontId="17" fillId="0" borderId="11" xfId="10" applyFont="1" applyBorder="1" applyAlignment="1">
      <alignment horizontal="center" vertical="center" wrapText="1"/>
    </xf>
    <xf numFmtId="0" fontId="17" fillId="0" borderId="0" xfId="10" applyFont="1" applyBorder="1" applyAlignment="1">
      <alignment horizontal="center" vertical="center" wrapText="1"/>
    </xf>
    <xf numFmtId="0" fontId="17" fillId="0" borderId="12" xfId="10" applyFont="1" applyBorder="1" applyAlignment="1">
      <alignment horizontal="center" vertical="center" wrapText="1"/>
    </xf>
    <xf numFmtId="0" fontId="17" fillId="0" borderId="13" xfId="10" applyFont="1" applyBorder="1" applyAlignment="1">
      <alignment horizontal="center" vertical="center" wrapText="1"/>
    </xf>
    <xf numFmtId="0" fontId="17" fillId="0" borderId="14" xfId="10" applyFont="1" applyBorder="1" applyAlignment="1">
      <alignment horizontal="center" vertical="center" wrapText="1"/>
    </xf>
    <xf numFmtId="0" fontId="17" fillId="0" borderId="15" xfId="10" applyFont="1" applyBorder="1" applyAlignment="1">
      <alignment horizontal="center" vertical="center" wrapText="1"/>
    </xf>
    <xf numFmtId="0" fontId="6" fillId="0" borderId="2" xfId="10" applyFont="1" applyBorder="1" applyAlignment="1">
      <alignment horizontal="center" wrapText="1"/>
    </xf>
    <xf numFmtId="0" fontId="6" fillId="0" borderId="3" xfId="10" applyFont="1" applyBorder="1" applyAlignment="1">
      <alignment horizontal="center" wrapText="1"/>
    </xf>
    <xf numFmtId="0" fontId="6" fillId="0" borderId="4" xfId="10" applyFont="1" applyBorder="1" applyAlignment="1">
      <alignment horizont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center" shrinkToFit="1"/>
    </xf>
    <xf numFmtId="1" fontId="7" fillId="0" borderId="3" xfId="0" applyNumberFormat="1" applyFont="1" applyBorder="1" applyAlignment="1">
      <alignment horizontal="center" vertical="center" shrinkToFit="1"/>
    </xf>
    <xf numFmtId="1" fontId="7" fillId="0" borderId="4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center" vertical="center" shrinkToFit="1"/>
    </xf>
    <xf numFmtId="1" fontId="7" fillId="2" borderId="3" xfId="0" applyNumberFormat="1" applyFont="1" applyFill="1" applyBorder="1" applyAlignment="1">
      <alignment horizontal="center" vertical="center" shrinkToFit="1"/>
    </xf>
    <xf numFmtId="1" fontId="7" fillId="2" borderId="4" xfId="0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165" fontId="7" fillId="2" borderId="2" xfId="0" applyNumberFormat="1" applyFont="1" applyFill="1" applyBorder="1" applyAlignment="1">
      <alignment horizontal="center" vertical="center" shrinkToFit="1"/>
    </xf>
    <xf numFmtId="165" fontId="7" fillId="2" borderId="3" xfId="0" applyNumberFormat="1" applyFont="1" applyFill="1" applyBorder="1" applyAlignment="1">
      <alignment horizontal="center" vertical="center" shrinkToFit="1"/>
    </xf>
    <xf numFmtId="165" fontId="7" fillId="2" borderId="4" xfId="0" applyNumberFormat="1" applyFont="1" applyFill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1" fillId="11" borderId="6" xfId="0" applyFont="1" applyFill="1" applyBorder="1" applyAlignment="1">
      <alignment horizontal="center" vertical="center" wrapText="1"/>
    </xf>
    <xf numFmtId="0" fontId="13" fillId="11" borderId="20" xfId="0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shrinkToFit="1"/>
    </xf>
    <xf numFmtId="165" fontId="7" fillId="0" borderId="3" xfId="0" applyNumberFormat="1" applyFont="1" applyBorder="1" applyAlignment="1">
      <alignment horizontal="center" vertical="center" shrinkToFit="1"/>
    </xf>
    <xf numFmtId="165" fontId="7" fillId="0" borderId="4" xfId="0" applyNumberFormat="1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37" fillId="0" borderId="0" xfId="16" applyFont="1" applyAlignment="1">
      <alignment horizontal="center" vertical="center" wrapText="1"/>
    </xf>
    <xf numFmtId="14" fontId="1" fillId="0" borderId="16" xfId="16" applyNumberFormat="1" applyBorder="1" applyAlignment="1">
      <alignment horizontal="center" vertical="center"/>
    </xf>
    <xf numFmtId="14" fontId="1" fillId="3" borderId="16" xfId="16" applyNumberFormat="1" applyFill="1" applyBorder="1" applyAlignment="1">
      <alignment horizontal="center" vertical="center"/>
    </xf>
    <xf numFmtId="166" fontId="1" fillId="0" borderId="16" xfId="16" applyNumberFormat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1" fontId="18" fillId="4" borderId="11" xfId="16" applyNumberFormat="1" applyFont="1" applyFill="1" applyBorder="1" applyAlignment="1">
      <alignment horizontal="right" vertical="center"/>
    </xf>
    <xf numFmtId="0" fontId="18" fillId="4" borderId="0" xfId="16" applyFont="1" applyFill="1" applyAlignment="1">
      <alignment horizontal="right" vertical="center"/>
    </xf>
    <xf numFmtId="1" fontId="1" fillId="4" borderId="11" xfId="16" applyNumberFormat="1" applyFill="1" applyBorder="1" applyAlignment="1">
      <alignment vertical="center"/>
    </xf>
    <xf numFmtId="0" fontId="1" fillId="4" borderId="0" xfId="16" applyFill="1" applyAlignment="1">
      <alignment vertical="center"/>
    </xf>
    <xf numFmtId="1" fontId="18" fillId="4" borderId="21" xfId="16" applyNumberFormat="1" applyFont="1" applyFill="1" applyBorder="1" applyAlignment="1">
      <alignment horizontal="left" vertical="center" wrapText="1"/>
    </xf>
    <xf numFmtId="1" fontId="18" fillId="4" borderId="22" xfId="16" applyNumberFormat="1" applyFont="1" applyFill="1" applyBorder="1" applyAlignment="1">
      <alignment horizontal="left" vertical="center" wrapText="1"/>
    </xf>
    <xf numFmtId="1" fontId="18" fillId="4" borderId="23" xfId="16" applyNumberFormat="1" applyFont="1" applyFill="1" applyBorder="1" applyAlignment="1">
      <alignment horizontal="left" vertical="center" wrapText="1"/>
    </xf>
    <xf numFmtId="1" fontId="18" fillId="4" borderId="24" xfId="16" applyNumberFormat="1" applyFont="1" applyFill="1" applyBorder="1" applyAlignment="1">
      <alignment horizontal="left" vertical="center" wrapText="1"/>
    </xf>
    <xf numFmtId="1" fontId="18" fillId="4" borderId="0" xfId="16" applyNumberFormat="1" applyFont="1" applyFill="1" applyAlignment="1">
      <alignment horizontal="left" vertical="center" wrapText="1"/>
    </xf>
    <xf numFmtId="1" fontId="18" fillId="4" borderId="25" xfId="16" applyNumberFormat="1" applyFont="1" applyFill="1" applyBorder="1" applyAlignment="1">
      <alignment horizontal="left" vertical="center" wrapText="1"/>
    </xf>
    <xf numFmtId="1" fontId="18" fillId="4" borderId="26" xfId="16" applyNumberFormat="1" applyFont="1" applyFill="1" applyBorder="1" applyAlignment="1">
      <alignment horizontal="left" vertical="center" wrapText="1"/>
    </xf>
    <xf numFmtId="1" fontId="18" fillId="4" borderId="27" xfId="16" applyNumberFormat="1" applyFont="1" applyFill="1" applyBorder="1" applyAlignment="1">
      <alignment horizontal="left" vertical="center" wrapText="1"/>
    </xf>
    <xf numFmtId="1" fontId="18" fillId="4" borderId="28" xfId="16" applyNumberFormat="1" applyFont="1" applyFill="1" applyBorder="1" applyAlignment="1">
      <alignment horizontal="left" vertical="center" wrapText="1"/>
    </xf>
  </cellXfs>
  <cellStyles count="19">
    <cellStyle name="Currency 2" xfId="3" xr:uid="{27AD5216-6C46-47E1-828A-7037F3959380}"/>
    <cellStyle name="Currency 3" xfId="8" xr:uid="{4CADD08B-734F-4537-91A8-FC34188F445F}"/>
    <cellStyle name="Currency 4" xfId="13" xr:uid="{62217EDF-0D36-4466-B0C4-F876D1C1CF99}"/>
    <cellStyle name="Currency 5" xfId="15" xr:uid="{6711FF08-9888-4290-8575-2DC2EF5EDBD8}"/>
    <cellStyle name="Currency 6" xfId="18" xr:uid="{21BF3398-182D-496B-A780-8A20891DD75A}"/>
    <cellStyle name="Normal" xfId="0" builtinId="0"/>
    <cellStyle name="Normal 2" xfId="7" xr:uid="{82FDF8B5-031C-42B6-9063-9A615BC68969}"/>
    <cellStyle name="Normal 2 2 2" xfId="5" xr:uid="{F576D3A7-0F01-46AD-AA99-028B0F808459}"/>
    <cellStyle name="Normal 3" xfId="10" xr:uid="{6DAE62C4-4D1B-44A2-A8F0-7D00C0417860}"/>
    <cellStyle name="Normal 3 2" xfId="6" xr:uid="{F1F3CAD7-3A66-4A8E-ADAB-7B72ECF2BB78}"/>
    <cellStyle name="Normal 4" xfId="11" xr:uid="{75E45816-37A8-46AB-AA46-E34C93326C9C}"/>
    <cellStyle name="Normal 4 2" xfId="1" xr:uid="{23A1B312-B359-4A96-9B79-D24B169118F8}"/>
    <cellStyle name="Normal 5" xfId="14" xr:uid="{403ED6F7-A207-445D-9114-12BC0FCFE01B}"/>
    <cellStyle name="Normal 6" xfId="16" xr:uid="{02B67CD8-AE07-45B7-8D34-ED6DC362B71E}"/>
    <cellStyle name="Normal 9" xfId="2" xr:uid="{B497C872-4C31-4BBB-B3CB-F62FCE8CA7D7}"/>
    <cellStyle name="Percent 2" xfId="4" xr:uid="{27127FEF-FA7A-445C-82D0-23BF02DCBFF9}"/>
    <cellStyle name="Percent 3" xfId="9" xr:uid="{7D6FE72B-C5C3-49EB-9F4B-B0AB472EC80D}"/>
    <cellStyle name="Percent 4" xfId="12" xr:uid="{9D95F4A2-3B3E-4F61-A6BB-1880FD747DDF}"/>
    <cellStyle name="Percent 5" xfId="17" xr:uid="{46CC40DD-BE97-4513-A8C3-960695A1CF3A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4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5.gi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7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9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20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2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ADB2.BA667DD0" TargetMode="External"/><Relationship Id="rId1" Type="http://schemas.openxmlformats.org/officeDocument/2006/relationships/image" Target="../media/image2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5</xdr:row>
      <xdr:rowOff>17145</xdr:rowOff>
    </xdr:from>
    <xdr:to>
      <xdr:col>12</xdr:col>
      <xdr:colOff>600075</xdr:colOff>
      <xdr:row>13</xdr:row>
      <xdr:rowOff>179070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869B80-713C-42F2-9645-DF2D18B59840}"/>
            </a:ext>
          </a:extLst>
        </xdr:cNvPr>
        <xdr:cNvSpPr txBox="1"/>
      </xdr:nvSpPr>
      <xdr:spPr>
        <a:xfrm>
          <a:off x="3800475" y="1712595"/>
          <a:ext cx="3219450" cy="1685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5</xdr:row>
      <xdr:rowOff>26668</xdr:rowOff>
    </xdr:from>
    <xdr:to>
      <xdr:col>3</xdr:col>
      <xdr:colOff>419100</xdr:colOff>
      <xdr:row>13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C3F35D-8121-497F-A3DC-07996C5DAABC}"/>
            </a:ext>
          </a:extLst>
        </xdr:cNvPr>
        <xdr:cNvSpPr txBox="1"/>
      </xdr:nvSpPr>
      <xdr:spPr>
        <a:xfrm>
          <a:off x="0" y="1722118"/>
          <a:ext cx="3257550" cy="16878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14</xdr:row>
      <xdr:rowOff>60960</xdr:rowOff>
    </xdr:from>
    <xdr:to>
      <xdr:col>12</xdr:col>
      <xdr:colOff>723900</xdr:colOff>
      <xdr:row>15</xdr:row>
      <xdr:rowOff>188595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5E12105-FF7E-4169-BB04-823C36954707}"/>
            </a:ext>
          </a:extLst>
        </xdr:cNvPr>
        <xdr:cNvSpPr txBox="1"/>
      </xdr:nvSpPr>
      <xdr:spPr>
        <a:xfrm>
          <a:off x="0" y="3470910"/>
          <a:ext cx="6877050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AMG Publishers off SRP.</a:t>
          </a:r>
          <a:endParaRPr lang="en-US" sz="1050"/>
        </a:p>
      </xdr:txBody>
    </xdr:sp>
    <xdr:clientData/>
  </xdr:twoCellAnchor>
  <xdr:oneCellAnchor>
    <xdr:from>
      <xdr:col>0</xdr:col>
      <xdr:colOff>81915</xdr:colOff>
      <xdr:row>0</xdr:row>
      <xdr:rowOff>85725</xdr:rowOff>
    </xdr:from>
    <xdr:ext cx="3020330" cy="516000"/>
    <xdr:pic>
      <xdr:nvPicPr>
        <xdr:cNvPr id="6" name="image2.jpeg">
          <a:extLst>
            <a:ext uri="{FF2B5EF4-FFF2-40B4-BE49-F238E27FC236}">
              <a16:creationId xmlns:a16="http://schemas.microsoft.com/office/drawing/2014/main" id="{D1885E49-944E-487C-89A0-AF1E3FA34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" y="85725"/>
          <a:ext cx="3020330" cy="5160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2</xdr:row>
      <xdr:rowOff>28576</xdr:rowOff>
    </xdr:from>
    <xdr:to>
      <xdr:col>2</xdr:col>
      <xdr:colOff>19050</xdr:colOff>
      <xdr:row>3</xdr:row>
      <xdr:rowOff>242584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0D1C307-5A38-4743-AE89-03C0251CF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0126"/>
          <a:ext cx="1771650" cy="48070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142876</xdr:rowOff>
    </xdr:from>
    <xdr:to>
      <xdr:col>4</xdr:col>
      <xdr:colOff>68580</xdr:colOff>
      <xdr:row>15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94B0AC-03AE-4D91-95B9-24AE29C82D9A}"/>
            </a:ext>
          </a:extLst>
        </xdr:cNvPr>
        <xdr:cNvSpPr txBox="1"/>
      </xdr:nvSpPr>
      <xdr:spPr>
        <a:xfrm>
          <a:off x="0" y="981076"/>
          <a:ext cx="2506980" cy="15411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137160</xdr:rowOff>
    </xdr:from>
    <xdr:to>
      <xdr:col>12</xdr:col>
      <xdr:colOff>708660</xdr:colOff>
      <xdr:row>17</xdr:row>
      <xdr:rowOff>91440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8D8D907-FA74-4174-8404-6644BD9FEC02}"/>
            </a:ext>
          </a:extLst>
        </xdr:cNvPr>
        <xdr:cNvSpPr txBox="1"/>
      </xdr:nvSpPr>
      <xdr:spPr>
        <a:xfrm>
          <a:off x="0" y="3558540"/>
          <a:ext cx="8496300" cy="289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50"/>
            <a:t>58% discount off listed price maintaining</a:t>
          </a:r>
          <a:r>
            <a:rPr lang="en-US" sz="1050" baseline="0"/>
            <a:t> 40% margin. Discount has also been passed on to distributor.</a:t>
          </a:r>
          <a:endParaRPr lang="en-US" sz="1050"/>
        </a:p>
      </xdr:txBody>
    </xdr:sp>
    <xdr:clientData/>
  </xdr:twoCellAnchor>
  <xdr:oneCellAnchor>
    <xdr:from>
      <xdr:col>0</xdr:col>
      <xdr:colOff>58010</xdr:colOff>
      <xdr:row>0</xdr:row>
      <xdr:rowOff>66675</xdr:rowOff>
    </xdr:from>
    <xdr:ext cx="1380265" cy="1110014"/>
    <xdr:pic>
      <xdr:nvPicPr>
        <xdr:cNvPr id="5" name="Picture 4">
          <a:extLst>
            <a:ext uri="{FF2B5EF4-FFF2-40B4-BE49-F238E27FC236}">
              <a16:creationId xmlns:a16="http://schemas.microsoft.com/office/drawing/2014/main" id="{C15F6634-F3EE-42AD-A10F-0EDD773C0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0" y="66675"/>
          <a:ext cx="1380265" cy="1110014"/>
        </a:xfrm>
        <a:prstGeom prst="rect">
          <a:avLst/>
        </a:prstGeom>
      </xdr:spPr>
    </xdr:pic>
    <xdr:clientData/>
  </xdr:oneCellAnchor>
  <xdr:twoCellAnchor>
    <xdr:from>
      <xdr:col>6</xdr:col>
      <xdr:colOff>22860</xdr:colOff>
      <xdr:row>5</xdr:row>
      <xdr:rowOff>152400</xdr:rowOff>
    </xdr:from>
    <xdr:to>
      <xdr:col>12</xdr:col>
      <xdr:colOff>590550</xdr:colOff>
      <xdr:row>15</xdr:row>
      <xdr:rowOff>34290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820D171-F7C7-4746-AC4D-B99A4E1E02CC}"/>
            </a:ext>
          </a:extLst>
        </xdr:cNvPr>
        <xdr:cNvSpPr txBox="1"/>
      </xdr:nvSpPr>
      <xdr:spPr>
        <a:xfrm>
          <a:off x="3766185" y="1885950"/>
          <a:ext cx="3463290" cy="15011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57150</xdr:colOff>
      <xdr:row>3</xdr:row>
      <xdr:rowOff>0</xdr:rowOff>
    </xdr:from>
    <xdr:to>
      <xdr:col>2</xdr:col>
      <xdr:colOff>76200</xdr:colOff>
      <xdr:row>5</xdr:row>
      <xdr:rowOff>61608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7E5EBAD-ED7F-4BF0-955C-16E48CBD8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14450"/>
          <a:ext cx="1771650" cy="48070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</xdr:colOff>
      <xdr:row>0</xdr:row>
      <xdr:rowOff>64770</xdr:rowOff>
    </xdr:from>
    <xdr:ext cx="2916047" cy="889253"/>
    <xdr:pic>
      <xdr:nvPicPr>
        <xdr:cNvPr id="2" name="image9.jpeg">
          <a:extLst>
            <a:ext uri="{FF2B5EF4-FFF2-40B4-BE49-F238E27FC236}">
              <a16:creationId xmlns:a16="http://schemas.microsoft.com/office/drawing/2014/main" id="{46A2A035-D1BA-45C4-B786-F8D60FE8E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" y="64770"/>
          <a:ext cx="2916047" cy="889253"/>
        </a:xfrm>
        <a:prstGeom prst="rect">
          <a:avLst/>
        </a:prstGeom>
      </xdr:spPr>
    </xdr:pic>
    <xdr:clientData/>
  </xdr:oneCellAnchor>
  <xdr:twoCellAnchor>
    <xdr:from>
      <xdr:col>5</xdr:col>
      <xdr:colOff>224790</xdr:colOff>
      <xdr:row>5</xdr:row>
      <xdr:rowOff>127634</xdr:rowOff>
    </xdr:from>
    <xdr:to>
      <xdr:col>12</xdr:col>
      <xdr:colOff>600075</xdr:colOff>
      <xdr:row>15</xdr:row>
      <xdr:rowOff>68580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C04E6D1-4C45-4023-AB72-19A911EC9203}"/>
            </a:ext>
          </a:extLst>
        </xdr:cNvPr>
        <xdr:cNvSpPr txBox="1"/>
      </xdr:nvSpPr>
      <xdr:spPr>
        <a:xfrm>
          <a:off x="3672840" y="2165984"/>
          <a:ext cx="3347085" cy="15601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6</xdr:row>
      <xdr:rowOff>3808</xdr:rowOff>
    </xdr:from>
    <xdr:to>
      <xdr:col>3</xdr:col>
      <xdr:colOff>400050</xdr:colOff>
      <xdr:row>15</xdr:row>
      <xdr:rowOff>30480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93B1999-E52A-436E-87B5-C72A0FD4B733}"/>
            </a:ext>
          </a:extLst>
        </xdr:cNvPr>
        <xdr:cNvSpPr txBox="1"/>
      </xdr:nvSpPr>
      <xdr:spPr>
        <a:xfrm>
          <a:off x="0" y="2070733"/>
          <a:ext cx="3238500" cy="14839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16</xdr:row>
      <xdr:rowOff>53340</xdr:rowOff>
    </xdr:from>
    <xdr:to>
      <xdr:col>12</xdr:col>
      <xdr:colOff>693420</xdr:colOff>
      <xdr:row>18</xdr:row>
      <xdr:rowOff>53340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2C03C77-40F1-4E17-952E-6AD72DA129C3}"/>
            </a:ext>
          </a:extLst>
        </xdr:cNvPr>
        <xdr:cNvSpPr txBox="1"/>
      </xdr:nvSpPr>
      <xdr:spPr>
        <a:xfrm>
          <a:off x="0" y="3931920"/>
          <a:ext cx="8214360" cy="335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Standard 20% off retail (upfront discounts)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66675</xdr:colOff>
      <xdr:row>3</xdr:row>
      <xdr:rowOff>19050</xdr:rowOff>
    </xdr:from>
    <xdr:to>
      <xdr:col>2</xdr:col>
      <xdr:colOff>85725</xdr:colOff>
      <xdr:row>4</xdr:row>
      <xdr:rowOff>204483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1C2AF83-0D4B-46E5-88D8-C5F5344FA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52525"/>
          <a:ext cx="1771650" cy="48070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88901</xdr:rowOff>
    </xdr:from>
    <xdr:to>
      <xdr:col>2</xdr:col>
      <xdr:colOff>1125855</xdr:colOff>
      <xdr:row>1</xdr:row>
      <xdr:rowOff>1</xdr:rowOff>
    </xdr:to>
    <xdr:pic>
      <xdr:nvPicPr>
        <xdr:cNvPr id="2" name="Picture 1" descr="Description: HCP_CPD_Umbrella_logo4sig">
          <a:extLst>
            <a:ext uri="{FF2B5EF4-FFF2-40B4-BE49-F238E27FC236}">
              <a16:creationId xmlns:a16="http://schemas.microsoft.com/office/drawing/2014/main" id="{E465C7F7-93B8-41B6-A8A1-3636B79F6E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88901"/>
          <a:ext cx="2463165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5</xdr:row>
      <xdr:rowOff>152400</xdr:rowOff>
    </xdr:from>
    <xdr:to>
      <xdr:col>12</xdr:col>
      <xdr:colOff>581025</xdr:colOff>
      <xdr:row>14</xdr:row>
      <xdr:rowOff>122701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7DF265-8BF2-4D71-A158-061142B2C150}"/>
            </a:ext>
          </a:extLst>
        </xdr:cNvPr>
        <xdr:cNvSpPr txBox="1"/>
      </xdr:nvSpPr>
      <xdr:spPr>
        <a:xfrm>
          <a:off x="3771900" y="1952625"/>
          <a:ext cx="3448050" cy="1427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1</xdr:colOff>
      <xdr:row>15</xdr:row>
      <xdr:rowOff>53340</xdr:rowOff>
    </xdr:from>
    <xdr:to>
      <xdr:col>12</xdr:col>
      <xdr:colOff>701040</xdr:colOff>
      <xdr:row>18</xdr:row>
      <xdr:rowOff>91440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68E8719-E9FB-4FAB-9D71-F774A30D28A9}"/>
            </a:ext>
          </a:extLst>
        </xdr:cNvPr>
        <xdr:cNvSpPr txBox="1"/>
      </xdr:nvSpPr>
      <xdr:spPr>
        <a:xfrm>
          <a:off x="1" y="3543300"/>
          <a:ext cx="8488679" cy="541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receive a 46% discount on the list price, use promo code MUNCE20. To take advantage of the promo code, call IVP's Customer Contact Center at 800-843-9487 and mention the promo code. This will only apply to the titles advertised in the catalog.</a:t>
          </a:r>
          <a:endParaRPr lang="en-US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447674</xdr:colOff>
      <xdr:row>2</xdr:row>
      <xdr:rowOff>70966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F835D5-34FE-4097-8336-25A578163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0274" cy="118539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99060</xdr:rowOff>
    </xdr:from>
    <xdr:to>
      <xdr:col>4</xdr:col>
      <xdr:colOff>47624</xdr:colOff>
      <xdr:row>14</xdr:row>
      <xdr:rowOff>117231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44831D5-2610-4B3C-9F13-F4F63F349666}"/>
            </a:ext>
          </a:extLst>
        </xdr:cNvPr>
        <xdr:cNvSpPr txBox="1"/>
      </xdr:nvSpPr>
      <xdr:spPr>
        <a:xfrm>
          <a:off x="0" y="1805940"/>
          <a:ext cx="3994784" cy="1526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247650</xdr:colOff>
      <xdr:row>0</xdr:row>
      <xdr:rowOff>933450</xdr:rowOff>
    </xdr:from>
    <xdr:to>
      <xdr:col>2</xdr:col>
      <xdr:colOff>266700</xdr:colOff>
      <xdr:row>3</xdr:row>
      <xdr:rowOff>137808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9058E06-F58F-448F-871E-B99465DFC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33450"/>
          <a:ext cx="1771650" cy="48070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</xdr:colOff>
      <xdr:row>5</xdr:row>
      <xdr:rowOff>89535</xdr:rowOff>
    </xdr:from>
    <xdr:to>
      <xdr:col>12</xdr:col>
      <xdr:colOff>552450</xdr:colOff>
      <xdr:row>14</xdr:row>
      <xdr:rowOff>139065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39E9B7-7159-4044-B042-E2821C709619}"/>
            </a:ext>
          </a:extLst>
        </xdr:cNvPr>
        <xdr:cNvSpPr txBox="1"/>
      </xdr:nvSpPr>
      <xdr:spPr>
        <a:xfrm>
          <a:off x="3678554" y="1708785"/>
          <a:ext cx="3293746" cy="1506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5</xdr:row>
      <xdr:rowOff>142874</xdr:rowOff>
    </xdr:from>
    <xdr:to>
      <xdr:col>3</xdr:col>
      <xdr:colOff>403860</xdr:colOff>
      <xdr:row>14</xdr:row>
      <xdr:rowOff>129540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9556FD6-B364-43A2-8D23-5FCB51CDA13F}"/>
            </a:ext>
          </a:extLst>
        </xdr:cNvPr>
        <xdr:cNvSpPr txBox="1"/>
      </xdr:nvSpPr>
      <xdr:spPr>
        <a:xfrm>
          <a:off x="9525" y="981074"/>
          <a:ext cx="2223135" cy="1495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15</xdr:row>
      <xdr:rowOff>93345</xdr:rowOff>
    </xdr:from>
    <xdr:to>
      <xdr:col>12</xdr:col>
      <xdr:colOff>708660</xdr:colOff>
      <xdr:row>17</xdr:row>
      <xdr:rowOff>78153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359F25D-7394-4798-932C-6E1C5A840324}"/>
            </a:ext>
          </a:extLst>
        </xdr:cNvPr>
        <xdr:cNvSpPr txBox="1"/>
      </xdr:nvSpPr>
      <xdr:spPr>
        <a:xfrm>
          <a:off x="0" y="3400425"/>
          <a:ext cx="8229600" cy="2896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recieve your regular discount off SRP.</a:t>
          </a:r>
          <a:endParaRPr lang="en-US" sz="1050"/>
        </a:p>
      </xdr:txBody>
    </xdr:sp>
    <xdr:clientData/>
  </xdr:twoCellAnchor>
  <xdr:oneCellAnchor>
    <xdr:from>
      <xdr:col>0</xdr:col>
      <xdr:colOff>51435</xdr:colOff>
      <xdr:row>0</xdr:row>
      <xdr:rowOff>116205</xdr:rowOff>
    </xdr:from>
    <xdr:ext cx="1929765" cy="552090"/>
    <xdr:pic>
      <xdr:nvPicPr>
        <xdr:cNvPr id="6" name="Picture 5">
          <a:extLst>
            <a:ext uri="{FF2B5EF4-FFF2-40B4-BE49-F238E27FC236}">
              <a16:creationId xmlns:a16="http://schemas.microsoft.com/office/drawing/2014/main" id="{7CA12884-2796-4205-BA9A-7B44875D0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" y="116205"/>
          <a:ext cx="1929765" cy="552090"/>
        </a:xfrm>
        <a:prstGeom prst="rect">
          <a:avLst/>
        </a:prstGeom>
      </xdr:spPr>
    </xdr:pic>
    <xdr:clientData/>
  </xdr:oneCellAnchor>
  <xdr:twoCellAnchor editAs="oneCell">
    <xdr:from>
      <xdr:col>0</xdr:col>
      <xdr:colOff>57150</xdr:colOff>
      <xdr:row>1</xdr:row>
      <xdr:rowOff>219075</xdr:rowOff>
    </xdr:from>
    <xdr:to>
      <xdr:col>2</xdr:col>
      <xdr:colOff>76200</xdr:colOff>
      <xdr:row>4</xdr:row>
      <xdr:rowOff>33033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7422A85-CB97-4D23-B3D1-6756BF009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00125"/>
          <a:ext cx="1771650" cy="48070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68580</xdr:rowOff>
    </xdr:from>
    <xdr:ext cx="1895475" cy="704427"/>
    <xdr:pic>
      <xdr:nvPicPr>
        <xdr:cNvPr id="2" name="image17.jpeg">
          <a:extLst>
            <a:ext uri="{FF2B5EF4-FFF2-40B4-BE49-F238E27FC236}">
              <a16:creationId xmlns:a16="http://schemas.microsoft.com/office/drawing/2014/main" id="{B5F1AFC7-7839-4186-80AC-9559FA2AC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8580"/>
          <a:ext cx="1895475" cy="704427"/>
        </a:xfrm>
        <a:prstGeom prst="rect">
          <a:avLst/>
        </a:prstGeom>
      </xdr:spPr>
    </xdr:pic>
    <xdr:clientData/>
  </xdr:oneCellAnchor>
  <xdr:twoCellAnchor>
    <xdr:from>
      <xdr:col>6</xdr:col>
      <xdr:colOff>15239</xdr:colOff>
      <xdr:row>5</xdr:row>
      <xdr:rowOff>93346</xdr:rowOff>
    </xdr:from>
    <xdr:to>
      <xdr:col>12</xdr:col>
      <xdr:colOff>561974</xdr:colOff>
      <xdr:row>14</xdr:row>
      <xdr:rowOff>70486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77AE47-C392-4D39-B265-510C41C4D6F5}"/>
            </a:ext>
          </a:extLst>
        </xdr:cNvPr>
        <xdr:cNvSpPr txBox="1"/>
      </xdr:nvSpPr>
      <xdr:spPr>
        <a:xfrm>
          <a:off x="3691889" y="1474471"/>
          <a:ext cx="3289935" cy="14344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1</xdr:colOff>
      <xdr:row>5</xdr:row>
      <xdr:rowOff>106681</xdr:rowOff>
    </xdr:from>
    <xdr:to>
      <xdr:col>5</xdr:col>
      <xdr:colOff>0</xdr:colOff>
      <xdr:row>14</xdr:row>
      <xdr:rowOff>121921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A66D4EF-6245-479C-B886-D3DF6CE267FE}"/>
            </a:ext>
          </a:extLst>
        </xdr:cNvPr>
        <xdr:cNvSpPr txBox="1"/>
      </xdr:nvSpPr>
      <xdr:spPr>
        <a:xfrm>
          <a:off x="1" y="1487806"/>
          <a:ext cx="3314699" cy="1472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43815</xdr:colOff>
      <xdr:row>14</xdr:row>
      <xdr:rowOff>160020</xdr:rowOff>
    </xdr:from>
    <xdr:to>
      <xdr:col>12</xdr:col>
      <xdr:colOff>552450</xdr:colOff>
      <xdr:row>16</xdr:row>
      <xdr:rowOff>83820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FA36235-3CC6-44F8-AB85-A7FC8D9B1EE5}"/>
            </a:ext>
          </a:extLst>
        </xdr:cNvPr>
        <xdr:cNvSpPr txBox="1"/>
      </xdr:nvSpPr>
      <xdr:spPr>
        <a:xfrm>
          <a:off x="43815" y="2998470"/>
          <a:ext cx="692848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Kregel discount off SRP.</a:t>
          </a:r>
          <a:endParaRPr lang="en-US" sz="1050"/>
        </a:p>
      </xdr:txBody>
    </xdr:sp>
    <xdr:clientData/>
  </xdr:twoCellAnchor>
  <xdr:twoCellAnchor editAs="oneCell">
    <xdr:from>
      <xdr:col>0</xdr:col>
      <xdr:colOff>38100</xdr:colOff>
      <xdr:row>2</xdr:row>
      <xdr:rowOff>19050</xdr:rowOff>
    </xdr:from>
    <xdr:to>
      <xdr:col>2</xdr:col>
      <xdr:colOff>57150</xdr:colOff>
      <xdr:row>5</xdr:row>
      <xdr:rowOff>4458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B87AED3-51AE-4FFF-A11F-AB2CA0E52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04875"/>
          <a:ext cx="1771650" cy="48070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76200</xdr:rowOff>
    </xdr:from>
    <xdr:ext cx="1295400" cy="765064"/>
    <xdr:pic>
      <xdr:nvPicPr>
        <xdr:cNvPr id="3" name="image11.jpeg">
          <a:extLst>
            <a:ext uri="{FF2B5EF4-FFF2-40B4-BE49-F238E27FC236}">
              <a16:creationId xmlns:a16="http://schemas.microsoft.com/office/drawing/2014/main" id="{D4DD67BB-C0DE-4EA9-A1F7-22159D6FA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1295400" cy="765064"/>
        </a:xfrm>
        <a:prstGeom prst="rect">
          <a:avLst/>
        </a:prstGeom>
      </xdr:spPr>
    </xdr:pic>
    <xdr:clientData/>
  </xdr:oneCellAnchor>
  <xdr:twoCellAnchor>
    <xdr:from>
      <xdr:col>6</xdr:col>
      <xdr:colOff>28575</xdr:colOff>
      <xdr:row>5</xdr:row>
      <xdr:rowOff>13335</xdr:rowOff>
    </xdr:from>
    <xdr:to>
      <xdr:col>12</xdr:col>
      <xdr:colOff>542925</xdr:colOff>
      <xdr:row>13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9378014-6049-4868-9C47-CA0280828BE0}"/>
            </a:ext>
          </a:extLst>
        </xdr:cNvPr>
        <xdr:cNvSpPr txBox="1"/>
      </xdr:nvSpPr>
      <xdr:spPr>
        <a:xfrm>
          <a:off x="3705225" y="1623060"/>
          <a:ext cx="3257550" cy="1348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38100</xdr:colOff>
      <xdr:row>5</xdr:row>
      <xdr:rowOff>51434</xdr:rowOff>
    </xdr:from>
    <xdr:to>
      <xdr:col>4</xdr:col>
      <xdr:colOff>57150</xdr:colOff>
      <xdr:row>13</xdr:row>
      <xdr:rowOff>108585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8B23D48-3B70-4D74-9795-855C88130A80}"/>
            </a:ext>
          </a:extLst>
        </xdr:cNvPr>
        <xdr:cNvSpPr txBox="1"/>
      </xdr:nvSpPr>
      <xdr:spPr>
        <a:xfrm>
          <a:off x="38100" y="1670684"/>
          <a:ext cx="3181350" cy="1352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13</xdr:row>
      <xdr:rowOff>133352</xdr:rowOff>
    </xdr:from>
    <xdr:to>
      <xdr:col>11</xdr:col>
      <xdr:colOff>716280</xdr:colOff>
      <xdr:row>15</xdr:row>
      <xdr:rowOff>85726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FC6598F-EFE4-494D-BC8D-9D5DA0935D95}"/>
            </a:ext>
          </a:extLst>
        </xdr:cNvPr>
        <xdr:cNvSpPr txBox="1"/>
      </xdr:nvSpPr>
      <xdr:spPr>
        <a:xfrm>
          <a:off x="0" y="3209927"/>
          <a:ext cx="6878955" cy="276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recieve your regular discount with Moody off SRP.</a:t>
          </a:r>
          <a:endParaRPr lang="en-US" sz="1050"/>
        </a:p>
      </xdr:txBody>
    </xdr:sp>
    <xdr:clientData/>
  </xdr:twoCellAnchor>
  <xdr:twoCellAnchor editAs="oneCell">
    <xdr:from>
      <xdr:col>0</xdr:col>
      <xdr:colOff>38100</xdr:colOff>
      <xdr:row>1</xdr:row>
      <xdr:rowOff>238125</xdr:rowOff>
    </xdr:from>
    <xdr:to>
      <xdr:col>2</xdr:col>
      <xdr:colOff>57150</xdr:colOff>
      <xdr:row>4</xdr:row>
      <xdr:rowOff>42558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4B45E06-2B73-440C-A7E1-2B9258C1E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19175"/>
          <a:ext cx="1771650" cy="48070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106680</xdr:rowOff>
    </xdr:from>
    <xdr:to>
      <xdr:col>3</xdr:col>
      <xdr:colOff>487680</xdr:colOff>
      <xdr:row>13</xdr:row>
      <xdr:rowOff>83819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E743DF4-080C-4FC2-A2CB-617B433C2BBE}"/>
            </a:ext>
          </a:extLst>
        </xdr:cNvPr>
        <xdr:cNvSpPr txBox="1"/>
      </xdr:nvSpPr>
      <xdr:spPr>
        <a:xfrm>
          <a:off x="0" y="1920240"/>
          <a:ext cx="3726180" cy="1485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13</xdr:row>
      <xdr:rowOff>144781</xdr:rowOff>
    </xdr:from>
    <xdr:to>
      <xdr:col>12</xdr:col>
      <xdr:colOff>662940</xdr:colOff>
      <xdr:row>16</xdr:row>
      <xdr:rowOff>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060284D-3A76-41BC-B472-71EEDD32364B}"/>
            </a:ext>
          </a:extLst>
        </xdr:cNvPr>
        <xdr:cNvSpPr txBox="1"/>
      </xdr:nvSpPr>
      <xdr:spPr>
        <a:xfrm>
          <a:off x="0" y="3467101"/>
          <a:ext cx="81838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Notes: Accounts will receive upfront discount off the sale prices. $150 net orders receive free freight. </a:t>
          </a: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All kids products 55% discount.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20955</xdr:colOff>
      <xdr:row>4</xdr:row>
      <xdr:rowOff>95250</xdr:rowOff>
    </xdr:from>
    <xdr:to>
      <xdr:col>12</xdr:col>
      <xdr:colOff>590550</xdr:colOff>
      <xdr:row>13</xdr:row>
      <xdr:rowOff>32385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44DCA17-6587-41FB-B4B0-6CAB0CB8B48B}"/>
            </a:ext>
          </a:extLst>
        </xdr:cNvPr>
        <xdr:cNvSpPr txBox="1"/>
      </xdr:nvSpPr>
      <xdr:spPr>
        <a:xfrm>
          <a:off x="3697605" y="1914525"/>
          <a:ext cx="3312795" cy="1394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oneCellAnchor>
    <xdr:from>
      <xdr:col>0</xdr:col>
      <xdr:colOff>60959</xdr:colOff>
      <xdr:row>0</xdr:row>
      <xdr:rowOff>297180</xdr:rowOff>
    </xdr:from>
    <xdr:ext cx="3387091" cy="415793"/>
    <xdr:pic>
      <xdr:nvPicPr>
        <xdr:cNvPr id="6" name="Picture 5">
          <a:extLst>
            <a:ext uri="{FF2B5EF4-FFF2-40B4-BE49-F238E27FC236}">
              <a16:creationId xmlns:a16="http://schemas.microsoft.com/office/drawing/2014/main" id="{FAD4C15C-1590-443E-9FED-BE2C85872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" y="297180"/>
          <a:ext cx="3387091" cy="415793"/>
        </a:xfrm>
        <a:prstGeom prst="rect">
          <a:avLst/>
        </a:prstGeom>
      </xdr:spPr>
    </xdr:pic>
    <xdr:clientData/>
  </xdr:oneCellAnchor>
  <xdr:twoCellAnchor editAs="oneCell">
    <xdr:from>
      <xdr:col>0</xdr:col>
      <xdr:colOff>28575</xdr:colOff>
      <xdr:row>1</xdr:row>
      <xdr:rowOff>171450</xdr:rowOff>
    </xdr:from>
    <xdr:to>
      <xdr:col>2</xdr:col>
      <xdr:colOff>47625</xdr:colOff>
      <xdr:row>3</xdr:row>
      <xdr:rowOff>128283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10FCCB5-7D03-4FCA-909C-27B6FF2BD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00"/>
          <a:ext cx="1771650" cy="48070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80009</xdr:colOff>
      <xdr:row>0</xdr:row>
      <xdr:rowOff>55245</xdr:rowOff>
    </xdr:from>
    <xdr:ext cx="1811087" cy="916305"/>
    <xdr:pic>
      <xdr:nvPicPr>
        <xdr:cNvPr id="5" name="image24.jpeg">
          <a:extLst>
            <a:ext uri="{FF2B5EF4-FFF2-40B4-BE49-F238E27FC236}">
              <a16:creationId xmlns:a16="http://schemas.microsoft.com/office/drawing/2014/main" id="{9DDE3DC9-03FB-42FE-A796-CA0061E5E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9" y="55245"/>
          <a:ext cx="1811087" cy="916305"/>
        </a:xfrm>
        <a:prstGeom prst="rect">
          <a:avLst/>
        </a:prstGeom>
      </xdr:spPr>
    </xdr:pic>
    <xdr:clientData/>
  </xdr:oneCellAnchor>
  <xdr:twoCellAnchor>
    <xdr:from>
      <xdr:col>6</xdr:col>
      <xdr:colOff>13335</xdr:colOff>
      <xdr:row>5</xdr:row>
      <xdr:rowOff>13335</xdr:rowOff>
    </xdr:from>
    <xdr:to>
      <xdr:col>12</xdr:col>
      <xdr:colOff>581025</xdr:colOff>
      <xdr:row>14</xdr:row>
      <xdr:rowOff>78105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526FE3E-0B35-4C43-9704-126D036AE338}"/>
            </a:ext>
          </a:extLst>
        </xdr:cNvPr>
        <xdr:cNvSpPr txBox="1"/>
      </xdr:nvSpPr>
      <xdr:spPr>
        <a:xfrm>
          <a:off x="3689985" y="1623060"/>
          <a:ext cx="3310890" cy="15220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26669</xdr:colOff>
      <xdr:row>5</xdr:row>
      <xdr:rowOff>7619</xdr:rowOff>
    </xdr:from>
    <xdr:to>
      <xdr:col>5</xdr:col>
      <xdr:colOff>123824</xdr:colOff>
      <xdr:row>14</xdr:row>
      <xdr:rowOff>34290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0908B8-0DAA-4585-8B9C-EF828DC07338}"/>
            </a:ext>
          </a:extLst>
        </xdr:cNvPr>
        <xdr:cNvSpPr txBox="1"/>
      </xdr:nvSpPr>
      <xdr:spPr>
        <a:xfrm>
          <a:off x="26669" y="1626869"/>
          <a:ext cx="3411855" cy="14839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47627</xdr:rowOff>
    </xdr:from>
    <xdr:to>
      <xdr:col>12</xdr:col>
      <xdr:colOff>685800</xdr:colOff>
      <xdr:row>21</xdr:row>
      <xdr:rowOff>129541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2BB39C9-06A3-4794-ADD0-BEC15B1C01F5}"/>
            </a:ext>
          </a:extLst>
        </xdr:cNvPr>
        <xdr:cNvSpPr txBox="1"/>
      </xdr:nvSpPr>
      <xdr:spPr>
        <a:xfrm>
          <a:off x="0" y="3354707"/>
          <a:ext cx="8206740" cy="10877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/>
            <a:t>Freight Charges: Order $150 - $499 = 15%; Order $500 - $1499 = 12%; Order $1500 - $2499 = 9%; Order $2500+ = 7%</a:t>
          </a:r>
        </a:p>
        <a:p>
          <a:r>
            <a:rPr lang="en-US"/>
            <a:t>$250 Opening Order</a:t>
          </a:r>
        </a:p>
        <a:p>
          <a:r>
            <a:rPr lang="en-US"/>
            <a:t>$100 Minimum Reorder</a:t>
          </a:r>
        </a:p>
        <a:p>
          <a:r>
            <a:rPr lang="en-US"/>
            <a:t>Smaller Item Minimums: $0 - $2.99 sold in quantities of 6; $3.00 - $5.99 sold in quantities of 4; $6.00 - $8.99 sold in quantities of 2</a:t>
          </a:r>
        </a:p>
        <a:p>
          <a:pPr eaLnBrk="1" fontAlgn="auto" latinLnBrk="0" hangingPunct="1"/>
          <a:endParaRPr lang="en-US" sz="1050">
            <a:effectLst/>
          </a:endParaRPr>
        </a:p>
      </xdr:txBody>
    </xdr:sp>
    <xdr:clientData/>
  </xdr:twoCellAnchor>
  <xdr:twoCellAnchor editAs="oneCell">
    <xdr:from>
      <xdr:col>0</xdr:col>
      <xdr:colOff>47625</xdr:colOff>
      <xdr:row>1</xdr:row>
      <xdr:rowOff>314325</xdr:rowOff>
    </xdr:from>
    <xdr:to>
      <xdr:col>2</xdr:col>
      <xdr:colOff>66675</xdr:colOff>
      <xdr:row>4</xdr:row>
      <xdr:rowOff>118758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76079AF-8864-44A4-AD6C-1E50551A8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95375"/>
          <a:ext cx="1771650" cy="48070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62866</xdr:colOff>
      <xdr:row>0</xdr:row>
      <xdr:rowOff>62865</xdr:rowOff>
    </xdr:from>
    <xdr:ext cx="1318260" cy="989918"/>
    <xdr:pic>
      <xdr:nvPicPr>
        <xdr:cNvPr id="2" name="image13.jpeg">
          <a:extLst>
            <a:ext uri="{FF2B5EF4-FFF2-40B4-BE49-F238E27FC236}">
              <a16:creationId xmlns:a16="http://schemas.microsoft.com/office/drawing/2014/main" id="{B4C81D6D-BFBD-497D-ACF0-B85D2F278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6" y="62865"/>
          <a:ext cx="1318260" cy="989918"/>
        </a:xfrm>
        <a:prstGeom prst="rect">
          <a:avLst/>
        </a:prstGeom>
      </xdr:spPr>
    </xdr:pic>
    <xdr:clientData/>
  </xdr:oneCellAnchor>
  <xdr:twoCellAnchor>
    <xdr:from>
      <xdr:col>6</xdr:col>
      <xdr:colOff>20955</xdr:colOff>
      <xdr:row>6</xdr:row>
      <xdr:rowOff>108584</xdr:rowOff>
    </xdr:from>
    <xdr:to>
      <xdr:col>12</xdr:col>
      <xdr:colOff>581025</xdr:colOff>
      <xdr:row>15</xdr:row>
      <xdr:rowOff>127634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3385F73-C5AE-4C54-B010-F033E5D13A7E}"/>
            </a:ext>
          </a:extLst>
        </xdr:cNvPr>
        <xdr:cNvSpPr txBox="1"/>
      </xdr:nvSpPr>
      <xdr:spPr>
        <a:xfrm>
          <a:off x="3697605" y="1765934"/>
          <a:ext cx="3303270" cy="147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6</xdr:row>
      <xdr:rowOff>121920</xdr:rowOff>
    </xdr:from>
    <xdr:to>
      <xdr:col>5</xdr:col>
      <xdr:colOff>57150</xdr:colOff>
      <xdr:row>15</xdr:row>
      <xdr:rowOff>160019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58DBCF3-D547-4784-B6FA-92776B1C9F97}"/>
            </a:ext>
          </a:extLst>
        </xdr:cNvPr>
        <xdr:cNvSpPr txBox="1"/>
      </xdr:nvSpPr>
      <xdr:spPr>
        <a:xfrm>
          <a:off x="0" y="1788795"/>
          <a:ext cx="3371850" cy="1495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15240</xdr:colOff>
      <xdr:row>16</xdr:row>
      <xdr:rowOff>68580</xdr:rowOff>
    </xdr:from>
    <xdr:to>
      <xdr:col>12</xdr:col>
      <xdr:colOff>7620</xdr:colOff>
      <xdr:row>18</xdr:row>
      <xdr:rowOff>121920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FE7ECB2-9F7E-411A-BC7A-9AF2A5FEDE74}"/>
            </a:ext>
          </a:extLst>
        </xdr:cNvPr>
        <xdr:cNvSpPr txBox="1"/>
      </xdr:nvSpPr>
      <xdr:spPr>
        <a:xfrm>
          <a:off x="15240" y="2750820"/>
          <a:ext cx="73075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Order directly from Anchor.</a:t>
          </a:r>
          <a:endParaRPr lang="en-US" sz="105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38100</xdr:rowOff>
    </xdr:from>
    <xdr:to>
      <xdr:col>2</xdr:col>
      <xdr:colOff>19050</xdr:colOff>
      <xdr:row>6</xdr:row>
      <xdr:rowOff>23508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E18429C-DF65-4DA1-9B94-6548A74C7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9675"/>
          <a:ext cx="1771650" cy="4807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</xdr:colOff>
      <xdr:row>0</xdr:row>
      <xdr:rowOff>43815</xdr:rowOff>
    </xdr:from>
    <xdr:ext cx="1093341" cy="882763"/>
    <xdr:pic>
      <xdr:nvPicPr>
        <xdr:cNvPr id="5" name="image3.jpe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" y="43815"/>
          <a:ext cx="1093341" cy="882763"/>
        </a:xfrm>
        <a:prstGeom prst="rect">
          <a:avLst/>
        </a:prstGeom>
      </xdr:spPr>
    </xdr:pic>
    <xdr:clientData/>
  </xdr:oneCellAnchor>
  <xdr:twoCellAnchor>
    <xdr:from>
      <xdr:col>6</xdr:col>
      <xdr:colOff>15240</xdr:colOff>
      <xdr:row>4</xdr:row>
      <xdr:rowOff>158114</xdr:rowOff>
    </xdr:from>
    <xdr:to>
      <xdr:col>12</xdr:col>
      <xdr:colOff>590550</xdr:colOff>
      <xdr:row>15</xdr:row>
      <xdr:rowOff>13335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2AA91AD-4885-4141-8EEC-44BA9A5AD5B3}"/>
            </a:ext>
          </a:extLst>
        </xdr:cNvPr>
        <xdr:cNvSpPr txBox="1"/>
      </xdr:nvSpPr>
      <xdr:spPr>
        <a:xfrm>
          <a:off x="3615690" y="1615439"/>
          <a:ext cx="3318510" cy="1636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5</xdr:row>
      <xdr:rowOff>1902</xdr:rowOff>
    </xdr:from>
    <xdr:to>
      <xdr:col>5</xdr:col>
      <xdr:colOff>1905</xdr:colOff>
      <xdr:row>15</xdr:row>
      <xdr:rowOff>57149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F94FD3E-813E-4EBB-A1E4-7D7B5BEB9162}"/>
            </a:ext>
          </a:extLst>
        </xdr:cNvPr>
        <xdr:cNvSpPr txBox="1"/>
      </xdr:nvSpPr>
      <xdr:spPr>
        <a:xfrm>
          <a:off x="0" y="1621152"/>
          <a:ext cx="3373755" cy="16744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16</xdr:row>
      <xdr:rowOff>38100</xdr:rowOff>
    </xdr:from>
    <xdr:to>
      <xdr:col>12</xdr:col>
      <xdr:colOff>678180</xdr:colOff>
      <xdr:row>27</xdr:row>
      <xdr:rowOff>106680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281549-FCF6-44A8-96AA-9C2DBE25B9FE}"/>
            </a:ext>
          </a:extLst>
        </xdr:cNvPr>
        <xdr:cNvSpPr txBox="1"/>
      </xdr:nvSpPr>
      <xdr:spPr>
        <a:xfrm>
          <a:off x="0" y="3520440"/>
          <a:ext cx="8107680" cy="15773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Buy Christmas Quest to receive 58% up-front discount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Buy Fighting Words to receive 58% up-front discount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Buy Capture the Moment to receive 58% up-front discount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Buy Be Still to receive 58% up-front discount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Buy CSB She Reads Truth Bibles to receive 60% up-front discount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Buy CSB Tony Evans Bibles to receive 60% up-front discount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Buy CSB Men of Character Bibles to receive 60% up-front discount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Buy KJV Super Giant Print Reference Bibles to receive 60% up-front discount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LifeWay Bible Studies: Standard 30% discount for LifeWay Authorized Dealers / no sale pricing / min 8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Must order direct on LifeWay titles to receive a discount. Discount not passed on to distributors for LifeWay titles.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19050</xdr:colOff>
      <xdr:row>1</xdr:row>
      <xdr:rowOff>276225</xdr:rowOff>
    </xdr:from>
    <xdr:to>
      <xdr:col>2</xdr:col>
      <xdr:colOff>38100</xdr:colOff>
      <xdr:row>4</xdr:row>
      <xdr:rowOff>80658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92EC9401-4F93-4AAB-A1E3-147F43F51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57275"/>
          <a:ext cx="1771650" cy="48070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99061</xdr:rowOff>
    </xdr:from>
    <xdr:ext cx="1562100" cy="641326"/>
    <xdr:pic>
      <xdr:nvPicPr>
        <xdr:cNvPr id="3" name="image26.jpeg">
          <a:extLst>
            <a:ext uri="{FF2B5EF4-FFF2-40B4-BE49-F238E27FC236}">
              <a16:creationId xmlns:a16="http://schemas.microsoft.com/office/drawing/2014/main" id="{CC473B3C-AC48-441C-A3CB-918526C8B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9061"/>
          <a:ext cx="1562100" cy="641326"/>
        </a:xfrm>
        <a:prstGeom prst="rect">
          <a:avLst/>
        </a:prstGeom>
      </xdr:spPr>
    </xdr:pic>
    <xdr:clientData/>
  </xdr:oneCellAnchor>
  <xdr:twoCellAnchor>
    <xdr:from>
      <xdr:col>6</xdr:col>
      <xdr:colOff>17146</xdr:colOff>
      <xdr:row>5</xdr:row>
      <xdr:rowOff>17144</xdr:rowOff>
    </xdr:from>
    <xdr:to>
      <xdr:col>12</xdr:col>
      <xdr:colOff>571500</xdr:colOff>
      <xdr:row>13</xdr:row>
      <xdr:rowOff>104822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FB7FE8D-9340-45FA-8093-4C077FED86EC}"/>
            </a:ext>
          </a:extLst>
        </xdr:cNvPr>
        <xdr:cNvSpPr txBox="1"/>
      </xdr:nvSpPr>
      <xdr:spPr>
        <a:xfrm>
          <a:off x="3693796" y="1712594"/>
          <a:ext cx="3297554" cy="13830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28575</xdr:colOff>
      <xdr:row>5</xdr:row>
      <xdr:rowOff>28574</xdr:rowOff>
    </xdr:from>
    <xdr:to>
      <xdr:col>5</xdr:col>
      <xdr:colOff>66675</xdr:colOff>
      <xdr:row>13</xdr:row>
      <xdr:rowOff>145317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531A6DF-C569-4F44-8E54-BC96B045839E}"/>
            </a:ext>
          </a:extLst>
        </xdr:cNvPr>
        <xdr:cNvSpPr txBox="1"/>
      </xdr:nvSpPr>
      <xdr:spPr>
        <a:xfrm>
          <a:off x="28575" y="1724024"/>
          <a:ext cx="3352800" cy="1412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</a:t>
          </a:r>
          <a:r>
            <a:rPr lang="en-US" sz="900" u="sng"/>
            <a:t>________</a:t>
          </a:r>
          <a:r>
            <a:rPr lang="en-US" sz="900"/>
            <a:t>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43180</xdr:rowOff>
    </xdr:from>
    <xdr:to>
      <xdr:col>12</xdr:col>
      <xdr:colOff>693420</xdr:colOff>
      <xdr:row>15</xdr:row>
      <xdr:rowOff>137160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8FEA25A-59ED-447E-B9D9-B962CBEF3C7E}"/>
            </a:ext>
          </a:extLst>
        </xdr:cNvPr>
        <xdr:cNvSpPr txBox="1"/>
      </xdr:nvSpPr>
      <xdr:spPr>
        <a:xfrm>
          <a:off x="0" y="3258820"/>
          <a:ext cx="8214360" cy="261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discount with Swanson off SRP.</a:t>
          </a:r>
          <a:endParaRPr lang="en-US" sz="1050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2</xdr:col>
      <xdr:colOff>47625</xdr:colOff>
      <xdr:row>3</xdr:row>
      <xdr:rowOff>242583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5973F1D-6441-476A-8C2B-2D5148224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71550"/>
          <a:ext cx="1771650" cy="48070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</xdr:colOff>
      <xdr:row>4</xdr:row>
      <xdr:rowOff>123825</xdr:rowOff>
    </xdr:to>
    <xdr:pic>
      <xdr:nvPicPr>
        <xdr:cNvPr id="2" name="Picture 13" descr="cid:image001.jpg@01D492E9.021AC0D0">
          <a:extLst>
            <a:ext uri="{FF2B5EF4-FFF2-40B4-BE49-F238E27FC236}">
              <a16:creationId xmlns:a16="http://schemas.microsoft.com/office/drawing/2014/main" id="{080DFFD2-5779-4682-9EFB-87A3E9F1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3965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</xdr:colOff>
      <xdr:row>0</xdr:row>
      <xdr:rowOff>74295</xdr:rowOff>
    </xdr:from>
    <xdr:to>
      <xdr:col>3</xdr:col>
      <xdr:colOff>297256</xdr:colOff>
      <xdr:row>0</xdr:row>
      <xdr:rowOff>733877</xdr:rowOff>
    </xdr:to>
    <xdr:pic>
      <xdr:nvPicPr>
        <xdr:cNvPr id="4" name="image3.jpeg">
          <a:extLst>
            <a:ext uri="{FF2B5EF4-FFF2-40B4-BE49-F238E27FC236}">
              <a16:creationId xmlns:a16="http://schemas.microsoft.com/office/drawing/2014/main" id="{88F4E0AB-18FF-4205-B2EB-BDC16A27B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" y="74295"/>
          <a:ext cx="2905201" cy="659582"/>
        </a:xfrm>
        <a:prstGeom prst="rect">
          <a:avLst/>
        </a:prstGeom>
      </xdr:spPr>
    </xdr:pic>
    <xdr:clientData/>
  </xdr:twoCellAnchor>
  <xdr:twoCellAnchor>
    <xdr:from>
      <xdr:col>6</xdr:col>
      <xdr:colOff>9525</xdr:colOff>
      <xdr:row>5</xdr:row>
      <xdr:rowOff>30480</xdr:rowOff>
    </xdr:from>
    <xdr:to>
      <xdr:col>13</xdr:col>
      <xdr:colOff>0</xdr:colOff>
      <xdr:row>14</xdr:row>
      <xdr:rowOff>104775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E7C703E-EA9F-42A6-B3C5-78433410F57F}"/>
            </a:ext>
          </a:extLst>
        </xdr:cNvPr>
        <xdr:cNvSpPr txBox="1"/>
      </xdr:nvSpPr>
      <xdr:spPr>
        <a:xfrm>
          <a:off x="3686175" y="1535430"/>
          <a:ext cx="3343275" cy="15316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4</xdr:row>
      <xdr:rowOff>133348</xdr:rowOff>
    </xdr:from>
    <xdr:to>
      <xdr:col>4</xdr:col>
      <xdr:colOff>30480</xdr:colOff>
      <xdr:row>14</xdr:row>
      <xdr:rowOff>45720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B83E620-0EC1-4084-8E3E-520CB17F0FD0}"/>
            </a:ext>
          </a:extLst>
        </xdr:cNvPr>
        <xdr:cNvSpPr txBox="1"/>
      </xdr:nvSpPr>
      <xdr:spPr>
        <a:xfrm>
          <a:off x="0" y="1443988"/>
          <a:ext cx="3992880" cy="15887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1904</xdr:rowOff>
    </xdr:from>
    <xdr:to>
      <xdr:col>12</xdr:col>
      <xdr:colOff>708660</xdr:colOff>
      <xdr:row>16</xdr:row>
      <xdr:rowOff>175260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043CCEB-4998-4379-B38B-779179E93185}"/>
            </a:ext>
          </a:extLst>
        </xdr:cNvPr>
        <xdr:cNvSpPr txBox="1"/>
      </xdr:nvSpPr>
      <xdr:spPr>
        <a:xfrm>
          <a:off x="0" y="3202304"/>
          <a:ext cx="8229600" cy="3409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Notes: 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Munce accounts will receive their normal up-front discount of 45% off of the sale</a:t>
          </a:r>
          <a:r>
            <a:rPr lang="en-US"/>
            <a:t>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133350</xdr:rowOff>
    </xdr:from>
    <xdr:to>
      <xdr:col>2</xdr:col>
      <xdr:colOff>19050</xdr:colOff>
      <xdr:row>4</xdr:row>
      <xdr:rowOff>42558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1063846-F779-495D-8E19-F64D40A36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4400"/>
          <a:ext cx="1771650" cy="4807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</xdr:colOff>
      <xdr:row>0</xdr:row>
      <xdr:rowOff>91440</xdr:rowOff>
    </xdr:from>
    <xdr:ext cx="1258925" cy="836944"/>
    <xdr:pic>
      <xdr:nvPicPr>
        <xdr:cNvPr id="4" name="image3.jpeg">
          <a:extLst>
            <a:ext uri="{FF2B5EF4-FFF2-40B4-BE49-F238E27FC236}">
              <a16:creationId xmlns:a16="http://schemas.microsoft.com/office/drawing/2014/main" id="{A639A769-BCEC-4121-BBC5-B48CF616D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91440"/>
          <a:ext cx="1258925" cy="83694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15</xdr:row>
      <xdr:rowOff>68579</xdr:rowOff>
    </xdr:from>
    <xdr:to>
      <xdr:col>12</xdr:col>
      <xdr:colOff>693420</xdr:colOff>
      <xdr:row>17</xdr:row>
      <xdr:rowOff>45720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5DE2A9E-EC33-42A2-9676-A401FF703C6A}"/>
            </a:ext>
          </a:extLst>
        </xdr:cNvPr>
        <xdr:cNvSpPr txBox="1"/>
      </xdr:nvSpPr>
      <xdr:spPr>
        <a:xfrm>
          <a:off x="0" y="3291839"/>
          <a:ext cx="8214360" cy="3733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050"/>
            <a:t>Notes: Only 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ccounts that are part of Barbour's fiction premier program will receive a 62% discount up front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sale price.</a:t>
          </a:r>
          <a:endParaRPr lang="en-US">
            <a:effectLst/>
          </a:endParaRPr>
        </a:p>
        <a:p>
          <a:endParaRPr lang="en-US" sz="1050"/>
        </a:p>
      </xdr:txBody>
    </xdr:sp>
    <xdr:clientData/>
  </xdr:twoCellAnchor>
  <xdr:twoCellAnchor>
    <xdr:from>
      <xdr:col>0</xdr:col>
      <xdr:colOff>0</xdr:colOff>
      <xdr:row>5</xdr:row>
      <xdr:rowOff>53340</xdr:rowOff>
    </xdr:from>
    <xdr:to>
      <xdr:col>3</xdr:col>
      <xdr:colOff>480060</xdr:colOff>
      <xdr:row>14</xdr:row>
      <xdr:rowOff>160020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561C341-EB87-4E55-AEF5-8EFCD548FBE3}"/>
            </a:ext>
          </a:extLst>
        </xdr:cNvPr>
        <xdr:cNvSpPr txBox="1"/>
      </xdr:nvSpPr>
      <xdr:spPr>
        <a:xfrm>
          <a:off x="0" y="1531620"/>
          <a:ext cx="3893820" cy="16154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6</xdr:col>
      <xdr:colOff>9525</xdr:colOff>
      <xdr:row>5</xdr:row>
      <xdr:rowOff>3114</xdr:rowOff>
    </xdr:from>
    <xdr:to>
      <xdr:col>13</xdr:col>
      <xdr:colOff>9524</xdr:colOff>
      <xdr:row>14</xdr:row>
      <xdr:rowOff>160020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267836B-AC6E-48DC-9A91-CA537C11A090}"/>
            </a:ext>
          </a:extLst>
        </xdr:cNvPr>
        <xdr:cNvSpPr txBox="1"/>
      </xdr:nvSpPr>
      <xdr:spPr>
        <a:xfrm>
          <a:off x="3686175" y="1469964"/>
          <a:ext cx="3352799" cy="16142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0</xdr:colOff>
      <xdr:row>2</xdr:row>
      <xdr:rowOff>57150</xdr:rowOff>
    </xdr:from>
    <xdr:to>
      <xdr:col>2</xdr:col>
      <xdr:colOff>19050</xdr:colOff>
      <xdr:row>4</xdr:row>
      <xdr:rowOff>128283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A7C6374-8AB7-4E20-B9F0-DFECEFC2C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8700"/>
          <a:ext cx="1771650" cy="4807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224790</xdr:colOff>
      <xdr:row>4</xdr:row>
      <xdr:rowOff>20955</xdr:rowOff>
    </xdr:from>
    <xdr:to>
      <xdr:col>13</xdr:col>
      <xdr:colOff>0</xdr:colOff>
      <xdr:row>13</xdr:row>
      <xdr:rowOff>146685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DA3EE3-0C32-4BDA-8571-E44C1F98F9AB}"/>
            </a:ext>
          </a:extLst>
        </xdr:cNvPr>
        <xdr:cNvSpPr txBox="1"/>
      </xdr:nvSpPr>
      <xdr:spPr>
        <a:xfrm>
          <a:off x="3672840" y="1830705"/>
          <a:ext cx="3356610" cy="15830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4</xdr:row>
      <xdr:rowOff>49529</xdr:rowOff>
    </xdr:from>
    <xdr:to>
      <xdr:col>4</xdr:col>
      <xdr:colOff>9524</xdr:colOff>
      <xdr:row>13</xdr:row>
      <xdr:rowOff>60960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288364-9F74-4006-99F4-51DAB0CC5D9B}"/>
            </a:ext>
          </a:extLst>
        </xdr:cNvPr>
        <xdr:cNvSpPr txBox="1"/>
      </xdr:nvSpPr>
      <xdr:spPr>
        <a:xfrm>
          <a:off x="0" y="1859279"/>
          <a:ext cx="3171824" cy="14687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14</xdr:row>
      <xdr:rowOff>22860</xdr:rowOff>
    </xdr:from>
    <xdr:to>
      <xdr:col>12</xdr:col>
      <xdr:colOff>708660</xdr:colOff>
      <xdr:row>15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331AF5-C6F5-4840-92D3-F4143BCD6E80}"/>
            </a:ext>
          </a:extLst>
        </xdr:cNvPr>
        <xdr:cNvSpPr txBox="1"/>
      </xdr:nvSpPr>
      <xdr:spPr>
        <a:xfrm>
          <a:off x="0" y="3520440"/>
          <a:ext cx="8229600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order and reorders $100 net minimum</a:t>
          </a:r>
          <a:r>
            <a:rPr lang="en-US" sz="1050"/>
            <a:t> </a:t>
          </a:r>
          <a:endParaRPr lang="en-US" sz="105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/>
        </a:p>
      </xdr:txBody>
    </xdr:sp>
    <xdr:clientData/>
  </xdr:twoCellAnchor>
  <xdr:oneCellAnchor>
    <xdr:from>
      <xdr:col>0</xdr:col>
      <xdr:colOff>127635</xdr:colOff>
      <xdr:row>0</xdr:row>
      <xdr:rowOff>95250</xdr:rowOff>
    </xdr:from>
    <xdr:ext cx="1691640" cy="1026341"/>
    <xdr:pic>
      <xdr:nvPicPr>
        <xdr:cNvPr id="6" name="Picture 5">
          <a:extLst>
            <a:ext uri="{FF2B5EF4-FFF2-40B4-BE49-F238E27FC236}">
              <a16:creationId xmlns:a16="http://schemas.microsoft.com/office/drawing/2014/main" id="{8AECB75A-8C27-4688-9A15-F5EEA22E0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" y="95250"/>
          <a:ext cx="1691640" cy="1026341"/>
        </a:xfrm>
        <a:prstGeom prst="rect">
          <a:avLst/>
        </a:prstGeom>
      </xdr:spPr>
    </xdr:pic>
    <xdr:clientData/>
  </xdr:oneCellAnchor>
  <xdr:twoCellAnchor editAs="oneCell">
    <xdr:from>
      <xdr:col>0</xdr:col>
      <xdr:colOff>19050</xdr:colOff>
      <xdr:row>1</xdr:row>
      <xdr:rowOff>485775</xdr:rowOff>
    </xdr:from>
    <xdr:to>
      <xdr:col>2</xdr:col>
      <xdr:colOff>38100</xdr:colOff>
      <xdr:row>3</xdr:row>
      <xdr:rowOff>99708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11027C6-67A3-489E-BEB2-6335FC5D9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66825"/>
          <a:ext cx="1771650" cy="4807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80010</xdr:rowOff>
    </xdr:from>
    <xdr:ext cx="1907068" cy="1318260"/>
    <xdr:pic>
      <xdr:nvPicPr>
        <xdr:cNvPr id="4" name="image4.jpeg">
          <a:extLst>
            <a:ext uri="{FF2B5EF4-FFF2-40B4-BE49-F238E27FC236}">
              <a16:creationId xmlns:a16="http://schemas.microsoft.com/office/drawing/2014/main" id="{24852F39-A4BC-4CAF-8DEA-0A5588572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80010"/>
          <a:ext cx="1907068" cy="1318260"/>
        </a:xfrm>
        <a:prstGeom prst="rect">
          <a:avLst/>
        </a:prstGeom>
      </xdr:spPr>
    </xdr:pic>
    <xdr:clientData/>
  </xdr:oneCellAnchor>
  <xdr:twoCellAnchor>
    <xdr:from>
      <xdr:col>0</xdr:col>
      <xdr:colOff>60960</xdr:colOff>
      <xdr:row>6</xdr:row>
      <xdr:rowOff>5716</xdr:rowOff>
    </xdr:from>
    <xdr:to>
      <xdr:col>3</xdr:col>
      <xdr:colOff>228600</xdr:colOff>
      <xdr:row>13</xdr:row>
      <xdr:rowOff>83820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A4D46C6-2399-4541-9829-6E1719410000}"/>
            </a:ext>
          </a:extLst>
        </xdr:cNvPr>
        <xdr:cNvSpPr txBox="1"/>
      </xdr:nvSpPr>
      <xdr:spPr>
        <a:xfrm>
          <a:off x="60960" y="1925956"/>
          <a:ext cx="3581400" cy="13582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76200</xdr:rowOff>
    </xdr:from>
    <xdr:to>
      <xdr:col>12</xdr:col>
      <xdr:colOff>678180</xdr:colOff>
      <xdr:row>17</xdr:row>
      <xdr:rowOff>106680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D29493A-B866-4D31-A7DF-531FA440BF0C}"/>
            </a:ext>
          </a:extLst>
        </xdr:cNvPr>
        <xdr:cNvSpPr txBox="1"/>
      </xdr:nvSpPr>
      <xdr:spPr>
        <a:xfrm>
          <a:off x="0" y="3459480"/>
          <a:ext cx="8526780" cy="579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 See below for titles that require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backend reporting (also at New Day and Anchor). For all other titles, 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tandard upfront net pricing applies. No minimums; 60 day billing; no restocking fees. Contact your Capitol Christian Sales Specialists to order. </a:t>
          </a:r>
          <a:endParaRPr lang="en-US">
            <a:effectLst/>
          </a:endParaRPr>
        </a:p>
      </xdr:txBody>
    </xdr:sp>
    <xdr:clientData/>
  </xdr:twoCellAnchor>
  <xdr:twoCellAnchor>
    <xdr:from>
      <xdr:col>5</xdr:col>
      <xdr:colOff>226695</xdr:colOff>
      <xdr:row>6</xdr:row>
      <xdr:rowOff>15240</xdr:rowOff>
    </xdr:from>
    <xdr:to>
      <xdr:col>13</xdr:col>
      <xdr:colOff>9525</xdr:colOff>
      <xdr:row>13</xdr:row>
      <xdr:rowOff>182879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1C8D5D2-7783-4E70-9FCD-6AFBCAB4EF64}"/>
            </a:ext>
          </a:extLst>
        </xdr:cNvPr>
        <xdr:cNvSpPr txBox="1"/>
      </xdr:nvSpPr>
      <xdr:spPr>
        <a:xfrm>
          <a:off x="3655695" y="1958340"/>
          <a:ext cx="3364230" cy="15011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 editAs="oneCell">
    <xdr:from>
      <xdr:col>0</xdr:col>
      <xdr:colOff>57150</xdr:colOff>
      <xdr:row>3</xdr:row>
      <xdr:rowOff>95250</xdr:rowOff>
    </xdr:from>
    <xdr:to>
      <xdr:col>2</xdr:col>
      <xdr:colOff>76200</xdr:colOff>
      <xdr:row>6</xdr:row>
      <xdr:rowOff>2553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C4E15BE-ED08-4E42-8E85-30C6D6D67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457325"/>
          <a:ext cx="1771650" cy="4807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68580</xdr:rowOff>
    </xdr:from>
    <xdr:to>
      <xdr:col>3</xdr:col>
      <xdr:colOff>19191</xdr:colOff>
      <xdr:row>1</xdr:row>
      <xdr:rowOff>114045</xdr:rowOff>
    </xdr:to>
    <xdr:pic>
      <xdr:nvPicPr>
        <xdr:cNvPr id="21" name="image9.jpeg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68580"/>
          <a:ext cx="2663331" cy="883665"/>
        </a:xfrm>
        <a:prstGeom prst="rect">
          <a:avLst/>
        </a:prstGeom>
      </xdr:spPr>
    </xdr:pic>
    <xdr:clientData/>
  </xdr:twoCellAnchor>
  <xdr:twoCellAnchor>
    <xdr:from>
      <xdr:col>6</xdr:col>
      <xdr:colOff>11429</xdr:colOff>
      <xdr:row>6</xdr:row>
      <xdr:rowOff>30480</xdr:rowOff>
    </xdr:from>
    <xdr:to>
      <xdr:col>12</xdr:col>
      <xdr:colOff>581025</xdr:colOff>
      <xdr:row>15</xdr:row>
      <xdr:rowOff>121920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2275A2E-E78E-46A8-B7CB-96D9A6768A2B}"/>
            </a:ext>
          </a:extLst>
        </xdr:cNvPr>
        <xdr:cNvSpPr txBox="1"/>
      </xdr:nvSpPr>
      <xdr:spPr>
        <a:xfrm>
          <a:off x="3688079" y="1821180"/>
          <a:ext cx="3312796" cy="1548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22860</xdr:colOff>
      <xdr:row>6</xdr:row>
      <xdr:rowOff>38100</xdr:rowOff>
    </xdr:from>
    <xdr:to>
      <xdr:col>3</xdr:col>
      <xdr:colOff>449579</xdr:colOff>
      <xdr:row>15</xdr:row>
      <xdr:rowOff>83820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94F2611-3061-4691-8D78-015EDBE9A509}"/>
            </a:ext>
          </a:extLst>
        </xdr:cNvPr>
        <xdr:cNvSpPr txBox="1"/>
      </xdr:nvSpPr>
      <xdr:spPr>
        <a:xfrm>
          <a:off x="22860" y="1889760"/>
          <a:ext cx="3840479" cy="15544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160020</xdr:rowOff>
    </xdr:from>
    <xdr:to>
      <xdr:col>12</xdr:col>
      <xdr:colOff>581024</xdr:colOff>
      <xdr:row>18</xdr:row>
      <xdr:rowOff>127635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0A53F7D-2EFA-4C93-91DC-113AFFD4DEC2}"/>
            </a:ext>
          </a:extLst>
        </xdr:cNvPr>
        <xdr:cNvSpPr txBox="1"/>
      </xdr:nvSpPr>
      <xdr:spPr>
        <a:xfrm>
          <a:off x="0" y="3408045"/>
          <a:ext cx="7000874" cy="4533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make sure all orders are coded "CATALOG"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Carson Home Accents off SRP.</a:t>
          </a:r>
          <a:endParaRPr lang="en-US" sz="1050"/>
        </a:p>
      </xdr:txBody>
    </xdr:sp>
    <xdr:clientData/>
  </xdr:twoCellAnchor>
  <xdr:twoCellAnchor editAs="oneCell">
    <xdr:from>
      <xdr:col>0</xdr:col>
      <xdr:colOff>104775</xdr:colOff>
      <xdr:row>3</xdr:row>
      <xdr:rowOff>38100</xdr:rowOff>
    </xdr:from>
    <xdr:to>
      <xdr:col>2</xdr:col>
      <xdr:colOff>123825</xdr:colOff>
      <xdr:row>5</xdr:row>
      <xdr:rowOff>52083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C4FFC60-7BD2-47E7-AB09-091ADEE4E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00150"/>
          <a:ext cx="1771650" cy="4807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</xdr:colOff>
      <xdr:row>0</xdr:row>
      <xdr:rowOff>87630</xdr:rowOff>
    </xdr:from>
    <xdr:ext cx="1882141" cy="862814"/>
    <xdr:pic>
      <xdr:nvPicPr>
        <xdr:cNvPr id="2" name="image6.jpeg">
          <a:extLst>
            <a:ext uri="{FF2B5EF4-FFF2-40B4-BE49-F238E27FC236}">
              <a16:creationId xmlns:a16="http://schemas.microsoft.com/office/drawing/2014/main" id="{83A1A972-8CB4-4558-A2D6-D5887F4AE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" y="87630"/>
          <a:ext cx="1882141" cy="86281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4</xdr:row>
      <xdr:rowOff>137160</xdr:rowOff>
    </xdr:from>
    <xdr:to>
      <xdr:col>4</xdr:col>
      <xdr:colOff>38100</xdr:colOff>
      <xdr:row>13</xdr:row>
      <xdr:rowOff>121920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2A6CCDB-82A6-49B4-8459-A2B3530B13EA}"/>
            </a:ext>
          </a:extLst>
        </xdr:cNvPr>
        <xdr:cNvSpPr txBox="1"/>
      </xdr:nvSpPr>
      <xdr:spPr>
        <a:xfrm>
          <a:off x="0" y="807720"/>
          <a:ext cx="2476500" cy="1493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9524</xdr:colOff>
      <xdr:row>14</xdr:row>
      <xdr:rowOff>99059</xdr:rowOff>
    </xdr:from>
    <xdr:to>
      <xdr:col>12</xdr:col>
      <xdr:colOff>670559</xdr:colOff>
      <xdr:row>15</xdr:row>
      <xdr:rowOff>251460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4F6141F-3858-410E-8C0C-DCD1B1C95829}"/>
            </a:ext>
          </a:extLst>
        </xdr:cNvPr>
        <xdr:cNvSpPr txBox="1"/>
      </xdr:nvSpPr>
      <xdr:spPr>
        <a:xfrm>
          <a:off x="9524" y="3268979"/>
          <a:ext cx="8181975" cy="3200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Christian Art Gifts off SRP.</a:t>
          </a:r>
          <a:endParaRPr lang="en-US">
            <a:effectLst/>
          </a:endParaRPr>
        </a:p>
        <a:p>
          <a:endParaRPr lang="en-US" sz="1050"/>
        </a:p>
      </xdr:txBody>
    </xdr:sp>
    <xdr:clientData/>
  </xdr:twoCellAnchor>
  <xdr:twoCellAnchor>
    <xdr:from>
      <xdr:col>6</xdr:col>
      <xdr:colOff>0</xdr:colOff>
      <xdr:row>4</xdr:row>
      <xdr:rowOff>116206</xdr:rowOff>
    </xdr:from>
    <xdr:to>
      <xdr:col>12</xdr:col>
      <xdr:colOff>590549</xdr:colOff>
      <xdr:row>13</xdr:row>
      <xdr:rowOff>91440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CEF99B-122B-4C5B-B358-851800257EE5}"/>
            </a:ext>
          </a:extLst>
        </xdr:cNvPr>
        <xdr:cNvSpPr txBox="1"/>
      </xdr:nvSpPr>
      <xdr:spPr>
        <a:xfrm>
          <a:off x="3676650" y="1611631"/>
          <a:ext cx="3333749" cy="1432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57150</xdr:colOff>
      <xdr:row>2</xdr:row>
      <xdr:rowOff>57150</xdr:rowOff>
    </xdr:from>
    <xdr:to>
      <xdr:col>2</xdr:col>
      <xdr:colOff>76200</xdr:colOff>
      <xdr:row>4</xdr:row>
      <xdr:rowOff>13983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5457958-485B-409C-8698-96A5826D6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28700"/>
          <a:ext cx="1771650" cy="48070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</xdr:colOff>
      <xdr:row>0</xdr:row>
      <xdr:rowOff>45720</xdr:rowOff>
    </xdr:from>
    <xdr:ext cx="3041904" cy="570102"/>
    <xdr:pic>
      <xdr:nvPicPr>
        <xdr:cNvPr id="5" name="image13.jpeg">
          <a:extLst>
            <a:ext uri="{FF2B5EF4-FFF2-40B4-BE49-F238E27FC236}">
              <a16:creationId xmlns:a16="http://schemas.microsoft.com/office/drawing/2014/main" id="{8BC9AFF0-4EFB-45AB-9E41-BA85C8D93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" y="45720"/>
          <a:ext cx="3041904" cy="570102"/>
        </a:xfrm>
        <a:prstGeom prst="rect">
          <a:avLst/>
        </a:prstGeom>
      </xdr:spPr>
    </xdr:pic>
    <xdr:clientData/>
  </xdr:oneCellAnchor>
  <xdr:twoCellAnchor>
    <xdr:from>
      <xdr:col>6</xdr:col>
      <xdr:colOff>13335</xdr:colOff>
      <xdr:row>5</xdr:row>
      <xdr:rowOff>68580</xdr:rowOff>
    </xdr:from>
    <xdr:to>
      <xdr:col>12</xdr:col>
      <xdr:colOff>600075</xdr:colOff>
      <xdr:row>14</xdr:row>
      <xdr:rowOff>83820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C56810B-0835-4D37-B6D6-99E9CB516E49}"/>
            </a:ext>
          </a:extLst>
        </xdr:cNvPr>
        <xdr:cNvSpPr txBox="1"/>
      </xdr:nvSpPr>
      <xdr:spPr>
        <a:xfrm>
          <a:off x="3689985" y="1821180"/>
          <a:ext cx="3329940" cy="1472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5</xdr:row>
      <xdr:rowOff>47624</xdr:rowOff>
    </xdr:from>
    <xdr:to>
      <xdr:col>3</xdr:col>
      <xdr:colOff>333375</xdr:colOff>
      <xdr:row>14</xdr:row>
      <xdr:rowOff>7620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7CEA0A8-E6D4-4C9D-BC09-7647C85F0A88}"/>
            </a:ext>
          </a:extLst>
        </xdr:cNvPr>
        <xdr:cNvSpPr txBox="1"/>
      </xdr:nvSpPr>
      <xdr:spPr>
        <a:xfrm>
          <a:off x="0" y="1800224"/>
          <a:ext cx="3171825" cy="1417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14</xdr:row>
      <xdr:rowOff>129539</xdr:rowOff>
    </xdr:from>
    <xdr:to>
      <xdr:col>12</xdr:col>
      <xdr:colOff>600075</xdr:colOff>
      <xdr:row>16</xdr:row>
      <xdr:rowOff>68580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0DCB6BC-1C6F-4B27-A653-11A0E5610CDF}"/>
            </a:ext>
          </a:extLst>
        </xdr:cNvPr>
        <xdr:cNvSpPr txBox="1"/>
      </xdr:nvSpPr>
      <xdr:spPr>
        <a:xfrm>
          <a:off x="0" y="3339464"/>
          <a:ext cx="7019925" cy="2628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Pack Smart save 5%.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Creative Brands off SRP.</a:t>
          </a:r>
          <a:endParaRPr lang="en-US" sz="1050"/>
        </a:p>
      </xdr:txBody>
    </xdr:sp>
    <xdr:clientData/>
  </xdr:twoCellAnchor>
  <xdr:twoCellAnchor editAs="oneCell">
    <xdr:from>
      <xdr:col>0</xdr:col>
      <xdr:colOff>57150</xdr:colOff>
      <xdr:row>1</xdr:row>
      <xdr:rowOff>28575</xdr:rowOff>
    </xdr:from>
    <xdr:to>
      <xdr:col>2</xdr:col>
      <xdr:colOff>76200</xdr:colOff>
      <xdr:row>4</xdr:row>
      <xdr:rowOff>23508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34E564B-B4D2-4C3D-916A-64244FEB5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66775"/>
          <a:ext cx="1771650" cy="4807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SALES%20FOLDER/3CATALOG%20DETAILS/2021/FINAL%20HCCP%20July%20to%20Dec%2021%20Order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 LIST"/>
      <sheetName val="CUST INFO"/>
      <sheetName val="Munce Beat The Heat"/>
      <sheetName val="BTH 2nd Sat POS"/>
      <sheetName val="Munce Back To Basics"/>
      <sheetName val="Munce Fall"/>
      <sheetName val="Munce Harvest Flyer"/>
      <sheetName val="Munce 2 Day Sale"/>
      <sheetName val="2 Day POS"/>
      <sheetName val="12 Days of Christmas"/>
      <sheetName val="12 Days POS"/>
      <sheetName val="Munce Christmas Catalog"/>
      <sheetName val="Munce Christmas Flyer"/>
      <sheetName val="Munce Countdown To Christmas"/>
      <sheetName val="Dec POS Form"/>
    </sheetNames>
    <sheetDataSet>
      <sheetData sheetId="0"/>
      <sheetData sheetId="1">
        <row r="2">
          <cell r="D2" t="str">
            <v>REP NAME HERE</v>
          </cell>
        </row>
        <row r="7">
          <cell r="B7" t="str">
            <v>CUST #</v>
          </cell>
          <cell r="C7" t="str">
            <v>CUSTOMER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6B3CF-A6B4-4B23-9CF3-356A0332F424}">
  <sheetPr>
    <pageSetUpPr fitToPage="1"/>
  </sheetPr>
  <dimension ref="A1:M19"/>
  <sheetViews>
    <sheetView tabSelected="1" workbookViewId="0">
      <selection activeCell="A2" sqref="A2"/>
    </sheetView>
  </sheetViews>
  <sheetFormatPr defaultColWidth="9.33203125" defaultRowHeight="13.2" x14ac:dyDescent="0.25"/>
  <cols>
    <col min="1" max="1" width="11.77734375" style="43" customWidth="1"/>
    <col min="2" max="2" width="18.77734375" style="43" customWidth="1"/>
    <col min="3" max="3" width="16.6640625" style="43" customWidth="1"/>
    <col min="4" max="4" width="8.109375" style="43" customWidth="1"/>
    <col min="5" max="5" width="2.6640625" style="43" customWidth="1"/>
    <col min="6" max="6" width="3.77734375" style="43" customWidth="1"/>
    <col min="7" max="7" width="12" style="43" customWidth="1"/>
    <col min="8" max="8" width="2.109375" style="43" customWidth="1"/>
    <col min="9" max="9" width="4.109375" style="43" customWidth="1"/>
    <col min="10" max="10" width="10.77734375" style="43" customWidth="1"/>
    <col min="11" max="11" width="10.6640625" style="43" customWidth="1"/>
    <col min="12" max="12" width="8.109375" style="43" customWidth="1"/>
    <col min="13" max="13" width="10.6640625" style="43" customWidth="1"/>
    <col min="14" max="14" width="7.109375" style="43" customWidth="1"/>
    <col min="15" max="16384" width="9.33203125" style="43"/>
  </cols>
  <sheetData>
    <row r="1" spans="2:13" s="41" customFormat="1" ht="74.25" customHeight="1" thickBot="1" x14ac:dyDescent="0.45">
      <c r="B1" s="37"/>
      <c r="C1" s="38"/>
      <c r="D1" s="39"/>
      <c r="E1" s="39"/>
      <c r="F1" s="40"/>
      <c r="G1" s="205" t="s">
        <v>28</v>
      </c>
      <c r="H1" s="206"/>
      <c r="I1" s="206"/>
      <c r="J1" s="206"/>
      <c r="K1" s="206"/>
      <c r="L1" s="206"/>
      <c r="M1" s="207"/>
    </row>
    <row r="2" spans="2:13" s="41" customFormat="1" ht="15" customHeight="1" x14ac:dyDescent="0.3">
      <c r="B2" s="37"/>
      <c r="D2" s="42"/>
      <c r="E2" s="42"/>
      <c r="F2" s="42"/>
      <c r="G2" s="208" t="s">
        <v>23</v>
      </c>
      <c r="H2" s="209"/>
      <c r="I2" s="209"/>
      <c r="J2" s="209"/>
      <c r="K2" s="209"/>
      <c r="L2" s="209"/>
      <c r="M2" s="210"/>
    </row>
    <row r="3" spans="2:13" s="41" customFormat="1" ht="21" customHeight="1" x14ac:dyDescent="0.3">
      <c r="B3" s="37"/>
      <c r="D3" s="42"/>
      <c r="E3" s="42"/>
      <c r="F3" s="42"/>
      <c r="G3" s="211"/>
      <c r="H3" s="212"/>
      <c r="I3" s="212"/>
      <c r="J3" s="212"/>
      <c r="K3" s="212"/>
      <c r="L3" s="212"/>
      <c r="M3" s="213"/>
    </row>
    <row r="4" spans="2:13" s="41" customFormat="1" ht="21" customHeight="1" thickBot="1" x14ac:dyDescent="0.35">
      <c r="B4" s="37"/>
      <c r="D4" s="42"/>
      <c r="E4" s="42"/>
      <c r="F4" s="42"/>
      <c r="G4" s="214"/>
      <c r="H4" s="215"/>
      <c r="I4" s="215"/>
      <c r="J4" s="215"/>
      <c r="K4" s="215"/>
      <c r="L4" s="215"/>
      <c r="M4" s="216"/>
    </row>
    <row r="5" spans="2:13" s="41" customFormat="1" ht="14.4" x14ac:dyDescent="0.3">
      <c r="B5" s="37"/>
      <c r="G5" s="37"/>
      <c r="H5" s="37"/>
      <c r="I5" s="37"/>
    </row>
    <row r="6" spans="2:13" s="41" customFormat="1" ht="14.4" x14ac:dyDescent="0.3">
      <c r="B6" s="37"/>
      <c r="G6" s="37"/>
      <c r="H6" s="37"/>
      <c r="I6" s="37"/>
    </row>
    <row r="7" spans="2:13" s="41" customFormat="1" ht="14.4" x14ac:dyDescent="0.3">
      <c r="B7" s="37"/>
      <c r="G7" s="37"/>
      <c r="H7" s="37"/>
      <c r="I7" s="37"/>
    </row>
    <row r="8" spans="2:13" s="41" customFormat="1" ht="14.4" x14ac:dyDescent="0.3">
      <c r="B8" s="37"/>
      <c r="G8" s="37"/>
      <c r="H8" s="37"/>
      <c r="I8" s="37"/>
    </row>
    <row r="9" spans="2:13" s="41" customFormat="1" ht="14.4" x14ac:dyDescent="0.3">
      <c r="B9" s="37"/>
      <c r="G9" s="37"/>
      <c r="H9" s="37"/>
      <c r="I9" s="37"/>
    </row>
    <row r="10" spans="2:13" s="41" customFormat="1" ht="14.4" x14ac:dyDescent="0.3">
      <c r="B10" s="37"/>
      <c r="G10" s="37"/>
      <c r="H10" s="37"/>
      <c r="I10" s="37"/>
    </row>
    <row r="11" spans="2:13" s="41" customFormat="1" ht="14.4" x14ac:dyDescent="0.3">
      <c r="B11" s="37"/>
      <c r="G11" s="37"/>
      <c r="H11" s="37"/>
      <c r="I11" s="37"/>
    </row>
    <row r="12" spans="2:13" s="41" customFormat="1" ht="14.4" x14ac:dyDescent="0.3">
      <c r="B12" s="37"/>
      <c r="G12" s="37"/>
      <c r="H12" s="37"/>
      <c r="I12" s="37"/>
    </row>
    <row r="13" spans="2:13" s="41" customFormat="1" ht="14.4" x14ac:dyDescent="0.3">
      <c r="B13" s="37"/>
      <c r="G13" s="37"/>
      <c r="H13" s="37"/>
      <c r="I13" s="37"/>
    </row>
    <row r="14" spans="2:13" s="41" customFormat="1" ht="14.4" x14ac:dyDescent="0.3">
      <c r="B14" s="37"/>
      <c r="G14" s="37"/>
      <c r="H14" s="37"/>
      <c r="I14" s="37"/>
    </row>
    <row r="15" spans="2:13" s="41" customFormat="1" ht="14.4" x14ac:dyDescent="0.3">
      <c r="B15" s="37"/>
      <c r="G15" s="37"/>
      <c r="H15" s="37"/>
      <c r="I15" s="37"/>
    </row>
    <row r="16" spans="2:13" s="41" customFormat="1" ht="18.600000000000001" customHeight="1" x14ac:dyDescent="0.3">
      <c r="B16" s="37"/>
      <c r="G16" s="37"/>
      <c r="H16" s="37"/>
      <c r="I16" s="37"/>
    </row>
    <row r="17" spans="1:13" ht="14.25" customHeight="1" x14ac:dyDescent="0.25">
      <c r="A17" s="200" t="s">
        <v>0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2"/>
    </row>
    <row r="18" spans="1:13" ht="29.25" customHeight="1" x14ac:dyDescent="0.25">
      <c r="A18" s="203" t="s">
        <v>1</v>
      </c>
      <c r="B18" s="204"/>
      <c r="C18" s="44" t="s">
        <v>2</v>
      </c>
      <c r="D18" s="44" t="s">
        <v>3</v>
      </c>
      <c r="E18" s="217" t="s">
        <v>4</v>
      </c>
      <c r="F18" s="218"/>
      <c r="G18" s="219"/>
      <c r="H18" s="203" t="s">
        <v>5</v>
      </c>
      <c r="I18" s="204"/>
      <c r="J18" s="44" t="s">
        <v>6</v>
      </c>
      <c r="K18" s="44" t="s">
        <v>7</v>
      </c>
      <c r="L18" s="44" t="s">
        <v>8</v>
      </c>
      <c r="M18" s="44" t="s">
        <v>9</v>
      </c>
    </row>
    <row r="19" spans="1:13" s="54" customFormat="1" ht="25.5" customHeight="1" x14ac:dyDescent="0.25">
      <c r="A19" s="220" t="s">
        <v>47</v>
      </c>
      <c r="B19" s="221"/>
      <c r="C19" s="19"/>
      <c r="D19" s="35" t="s">
        <v>48</v>
      </c>
      <c r="E19" s="222">
        <v>9780899578682</v>
      </c>
      <c r="F19" s="223"/>
      <c r="G19" s="224"/>
      <c r="H19" s="225"/>
      <c r="I19" s="226"/>
      <c r="J19" s="15">
        <v>89.99</v>
      </c>
      <c r="K19" s="19"/>
      <c r="L19" s="19"/>
      <c r="M19" s="19"/>
    </row>
  </sheetData>
  <mergeCells count="9">
    <mergeCell ref="A19:B19"/>
    <mergeCell ref="E19:G19"/>
    <mergeCell ref="H19:I19"/>
    <mergeCell ref="A17:M17"/>
    <mergeCell ref="A18:B18"/>
    <mergeCell ref="H18:I18"/>
    <mergeCell ref="G1:M1"/>
    <mergeCell ref="G2:M4"/>
    <mergeCell ref="E18:G18"/>
  </mergeCells>
  <pageMargins left="0.7" right="0.7" top="0.75" bottom="0.75" header="0.3" footer="0.3"/>
  <pageSetup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4BC1B-7046-4530-984C-B66A5C279FAD}">
  <sheetPr>
    <pageSetUpPr fitToPage="1"/>
  </sheetPr>
  <dimension ref="A1:N21"/>
  <sheetViews>
    <sheetView zoomScaleNormal="100" workbookViewId="0">
      <selection activeCell="B2" sqref="B2"/>
    </sheetView>
  </sheetViews>
  <sheetFormatPr defaultColWidth="8.7773437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5.109375" style="16" customWidth="1"/>
    <col min="7" max="7" width="12" style="16" customWidth="1"/>
    <col min="8" max="8" width="2.33203125" style="16" customWidth="1"/>
    <col min="9" max="9" width="6.664062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8.77734375" style="16"/>
    <col min="15" max="15" width="7.109375" style="16" customWidth="1"/>
    <col min="16" max="16384" width="8.77734375" style="16"/>
  </cols>
  <sheetData>
    <row r="1" spans="2:13" s="21" customFormat="1" ht="72.75" customHeight="1" thickBot="1" x14ac:dyDescent="0.4">
      <c r="B1" s="22"/>
      <c r="C1" s="23"/>
      <c r="D1" s="5"/>
      <c r="E1" s="5"/>
      <c r="F1" s="5"/>
      <c r="G1" s="205" t="s">
        <v>37</v>
      </c>
      <c r="H1" s="206"/>
      <c r="I1" s="206"/>
      <c r="J1" s="206"/>
      <c r="K1" s="206"/>
      <c r="L1" s="206"/>
      <c r="M1" s="207"/>
    </row>
    <row r="2" spans="2:13" s="21" customFormat="1" ht="18.600000000000001" customHeight="1" x14ac:dyDescent="0.25">
      <c r="B2" s="22"/>
      <c r="D2" s="11"/>
      <c r="E2" s="11"/>
      <c r="F2" s="11"/>
      <c r="G2" s="239" t="s">
        <v>19</v>
      </c>
      <c r="H2" s="240"/>
      <c r="I2" s="240"/>
      <c r="J2" s="240"/>
      <c r="K2" s="240"/>
      <c r="L2" s="240"/>
      <c r="M2" s="241"/>
    </row>
    <row r="3" spans="2:13" s="21" customFormat="1" x14ac:dyDescent="0.25">
      <c r="B3" s="22"/>
      <c r="D3" s="11"/>
      <c r="E3" s="11"/>
      <c r="F3" s="11"/>
      <c r="G3" s="242"/>
      <c r="H3" s="243"/>
      <c r="I3" s="243"/>
      <c r="J3" s="243"/>
      <c r="K3" s="243"/>
      <c r="L3" s="243"/>
      <c r="M3" s="244"/>
    </row>
    <row r="4" spans="2:13" s="21" customFormat="1" x14ac:dyDescent="0.25">
      <c r="B4" s="22"/>
      <c r="D4" s="11"/>
      <c r="E4" s="11"/>
      <c r="F4" s="11"/>
      <c r="G4" s="242"/>
      <c r="H4" s="243"/>
      <c r="I4" s="243"/>
      <c r="J4" s="243"/>
      <c r="K4" s="243"/>
      <c r="L4" s="243"/>
      <c r="M4" s="244"/>
    </row>
    <row r="5" spans="2:13" s="21" customFormat="1" ht="20.25" customHeight="1" thickBot="1" x14ac:dyDescent="0.3">
      <c r="B5" s="22"/>
      <c r="D5" s="11"/>
      <c r="E5" s="11"/>
      <c r="F5" s="11"/>
      <c r="G5" s="245"/>
      <c r="H5" s="246"/>
      <c r="I5" s="246"/>
      <c r="J5" s="246"/>
      <c r="K5" s="246"/>
      <c r="L5" s="246"/>
      <c r="M5" s="247"/>
    </row>
    <row r="6" spans="2:13" s="21" customFormat="1" x14ac:dyDescent="0.25">
      <c r="B6" s="22"/>
      <c r="G6" s="22"/>
      <c r="H6" s="22"/>
      <c r="I6" s="22"/>
      <c r="J6" s="22"/>
    </row>
    <row r="7" spans="2:13" s="21" customFormat="1" x14ac:dyDescent="0.25">
      <c r="B7" s="22"/>
      <c r="G7" s="22"/>
      <c r="H7" s="22"/>
      <c r="I7" s="22"/>
      <c r="J7" s="22"/>
    </row>
    <row r="8" spans="2:13" s="21" customFormat="1" x14ac:dyDescent="0.25">
      <c r="B8" s="22"/>
      <c r="G8" s="22"/>
      <c r="H8" s="22"/>
      <c r="I8" s="22"/>
      <c r="J8" s="22"/>
    </row>
    <row r="9" spans="2:13" s="21" customFormat="1" x14ac:dyDescent="0.25">
      <c r="B9" s="22"/>
      <c r="G9" s="22"/>
      <c r="H9" s="22"/>
      <c r="I9" s="22"/>
      <c r="J9" s="22"/>
    </row>
    <row r="10" spans="2:13" s="21" customFormat="1" x14ac:dyDescent="0.25">
      <c r="B10" s="22"/>
      <c r="G10" s="22"/>
      <c r="H10" s="22"/>
      <c r="I10" s="22"/>
      <c r="J10" s="22"/>
    </row>
    <row r="11" spans="2:13" s="21" customFormat="1" x14ac:dyDescent="0.25">
      <c r="B11" s="22"/>
      <c r="G11" s="22"/>
      <c r="H11" s="22"/>
      <c r="I11" s="22"/>
      <c r="J11" s="22"/>
    </row>
    <row r="12" spans="2:13" s="21" customFormat="1" x14ac:dyDescent="0.25">
      <c r="B12" s="22"/>
      <c r="G12" s="22"/>
      <c r="H12" s="22"/>
      <c r="I12" s="22"/>
      <c r="J12" s="22"/>
    </row>
    <row r="13" spans="2:13" s="21" customFormat="1" x14ac:dyDescent="0.25">
      <c r="B13" s="22"/>
      <c r="G13" s="22"/>
      <c r="H13" s="22"/>
      <c r="I13" s="22"/>
      <c r="J13" s="22"/>
    </row>
    <row r="14" spans="2:13" s="21" customFormat="1" x14ac:dyDescent="0.25">
      <c r="B14" s="22"/>
      <c r="G14" s="22"/>
      <c r="H14" s="22"/>
      <c r="I14" s="22"/>
      <c r="J14" s="22"/>
    </row>
    <row r="15" spans="2:13" s="21" customFormat="1" x14ac:dyDescent="0.25">
      <c r="B15" s="22"/>
      <c r="G15" s="22"/>
      <c r="H15" s="22"/>
      <c r="I15" s="22"/>
      <c r="J15" s="22"/>
    </row>
    <row r="16" spans="2:13" s="21" customFormat="1" x14ac:dyDescent="0.25">
      <c r="B16" s="22"/>
      <c r="G16" s="22"/>
      <c r="H16" s="22"/>
      <c r="I16" s="22"/>
      <c r="J16" s="22"/>
    </row>
    <row r="17" spans="1:14" s="21" customFormat="1" x14ac:dyDescent="0.25">
      <c r="B17" s="22"/>
      <c r="G17" s="22"/>
      <c r="H17" s="22"/>
      <c r="I17" s="22"/>
      <c r="J17" s="22"/>
    </row>
    <row r="18" spans="1:14" s="21" customFormat="1" x14ac:dyDescent="0.25">
      <c r="B18" s="22"/>
      <c r="G18" s="22"/>
      <c r="H18" s="22"/>
      <c r="I18" s="22"/>
      <c r="J18" s="22"/>
    </row>
    <row r="19" spans="1:14" ht="14.25" customHeight="1" x14ac:dyDescent="0.25">
      <c r="A19" s="283" t="s">
        <v>0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5"/>
    </row>
    <row r="20" spans="1:14" ht="29.25" customHeight="1" x14ac:dyDescent="0.25">
      <c r="A20" s="282" t="s">
        <v>1</v>
      </c>
      <c r="B20" s="282"/>
      <c r="C20" s="50" t="s">
        <v>2</v>
      </c>
      <c r="D20" s="50" t="s">
        <v>3</v>
      </c>
      <c r="E20" s="282" t="s">
        <v>4</v>
      </c>
      <c r="F20" s="282"/>
      <c r="G20" s="282"/>
      <c r="H20" s="282" t="s">
        <v>5</v>
      </c>
      <c r="I20" s="282"/>
      <c r="J20" s="50" t="s">
        <v>6</v>
      </c>
      <c r="K20" s="50" t="s">
        <v>7</v>
      </c>
      <c r="L20" s="50" t="s">
        <v>8</v>
      </c>
      <c r="M20" s="50" t="s">
        <v>9</v>
      </c>
    </row>
    <row r="21" spans="1:14" s="54" customFormat="1" ht="16.649999999999999" customHeight="1" x14ac:dyDescent="0.25">
      <c r="A21" s="220" t="s">
        <v>137</v>
      </c>
      <c r="B21" s="221"/>
      <c r="C21" s="33" t="s">
        <v>138</v>
      </c>
      <c r="D21" s="35" t="s">
        <v>56</v>
      </c>
      <c r="E21" s="222">
        <v>9781680318357</v>
      </c>
      <c r="F21" s="223"/>
      <c r="G21" s="224"/>
      <c r="H21" s="225"/>
      <c r="I21" s="226"/>
      <c r="J21" s="15">
        <v>15.99</v>
      </c>
      <c r="K21" s="15">
        <v>11.2</v>
      </c>
      <c r="L21" s="19"/>
      <c r="M21" s="19"/>
      <c r="N21" s="59"/>
    </row>
  </sheetData>
  <mergeCells count="9">
    <mergeCell ref="G1:M1"/>
    <mergeCell ref="G2:M5"/>
    <mergeCell ref="H20:I20"/>
    <mergeCell ref="E20:G20"/>
    <mergeCell ref="E21:G21"/>
    <mergeCell ref="H21:I21"/>
    <mergeCell ref="A19:M19"/>
    <mergeCell ref="A20:B20"/>
    <mergeCell ref="A21:B21"/>
  </mergeCells>
  <pageMargins left="0.7" right="0.7" top="0.75" bottom="0.75" header="0.3" footer="0.3"/>
  <pageSetup scale="8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1BE0C-E08B-4C75-8BD3-AD076FADC9B8}">
  <sheetPr>
    <pageSetUpPr fitToPage="1"/>
  </sheetPr>
  <dimension ref="A1:N26"/>
  <sheetViews>
    <sheetView workbookViewId="0">
      <selection activeCell="A3" sqref="A3"/>
    </sheetView>
  </sheetViews>
  <sheetFormatPr defaultColWidth="8.7773437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4" style="16" customWidth="1"/>
    <col min="7" max="7" width="12" style="16" customWidth="1"/>
    <col min="8" max="8" width="2.109375" style="16" customWidth="1"/>
    <col min="9" max="9" width="4.10937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7.109375" style="16" customWidth="1"/>
    <col min="15" max="16384" width="8.77734375" style="16"/>
  </cols>
  <sheetData>
    <row r="1" spans="2:13" s="21" customFormat="1" ht="61.5" customHeight="1" thickBot="1" x14ac:dyDescent="0.3">
      <c r="B1" s="22"/>
      <c r="C1" s="23"/>
      <c r="D1" s="31"/>
      <c r="E1" s="31"/>
      <c r="F1" s="31"/>
      <c r="G1" s="205" t="s">
        <v>38</v>
      </c>
      <c r="H1" s="206"/>
      <c r="I1" s="206"/>
      <c r="J1" s="206"/>
      <c r="K1" s="206"/>
      <c r="L1" s="206"/>
      <c r="M1" s="207"/>
    </row>
    <row r="2" spans="2:13" s="21" customFormat="1" ht="15" customHeight="1" x14ac:dyDescent="0.25">
      <c r="B2" s="22"/>
      <c r="D2" s="26"/>
      <c r="E2" s="26"/>
      <c r="F2" s="26"/>
      <c r="G2" s="239" t="s">
        <v>20</v>
      </c>
      <c r="H2" s="240"/>
      <c r="I2" s="240"/>
      <c r="J2" s="240"/>
      <c r="K2" s="240"/>
      <c r="L2" s="240"/>
      <c r="M2" s="241"/>
    </row>
    <row r="3" spans="2:13" s="21" customFormat="1" x14ac:dyDescent="0.25">
      <c r="B3" s="22"/>
      <c r="D3" s="26"/>
      <c r="E3" s="26"/>
      <c r="F3" s="26"/>
      <c r="G3" s="242"/>
      <c r="H3" s="243"/>
      <c r="I3" s="243"/>
      <c r="J3" s="243"/>
      <c r="K3" s="243"/>
      <c r="L3" s="243"/>
      <c r="M3" s="244"/>
    </row>
    <row r="4" spans="2:13" s="21" customFormat="1" ht="23.25" customHeight="1" x14ac:dyDescent="0.25">
      <c r="B4" s="22"/>
      <c r="D4" s="26"/>
      <c r="E4" s="26"/>
      <c r="F4" s="26"/>
      <c r="G4" s="242"/>
      <c r="H4" s="243"/>
      <c r="I4" s="243"/>
      <c r="J4" s="243"/>
      <c r="K4" s="243"/>
      <c r="L4" s="243"/>
      <c r="M4" s="244"/>
    </row>
    <row r="5" spans="2:13" s="21" customFormat="1" ht="48" customHeight="1" thickBot="1" x14ac:dyDescent="0.3">
      <c r="B5" s="22"/>
      <c r="D5" s="26"/>
      <c r="E5" s="26"/>
      <c r="F5" s="26"/>
      <c r="G5" s="286"/>
      <c r="H5" s="287"/>
      <c r="I5" s="287"/>
      <c r="J5" s="287"/>
      <c r="K5" s="287"/>
      <c r="L5" s="287"/>
      <c r="M5" s="288"/>
    </row>
    <row r="6" spans="2:13" s="21" customFormat="1" x14ac:dyDescent="0.25">
      <c r="B6" s="22"/>
      <c r="G6" s="22"/>
      <c r="H6" s="22"/>
    </row>
    <row r="7" spans="2:13" s="21" customFormat="1" x14ac:dyDescent="0.25">
      <c r="B7" s="22"/>
      <c r="G7" s="22"/>
      <c r="H7" s="22"/>
    </row>
    <row r="8" spans="2:13" s="21" customFormat="1" x14ac:dyDescent="0.25">
      <c r="B8" s="22"/>
      <c r="G8" s="22"/>
      <c r="H8" s="22"/>
    </row>
    <row r="9" spans="2:13" s="21" customFormat="1" x14ac:dyDescent="0.25">
      <c r="B9" s="22"/>
      <c r="G9" s="22"/>
      <c r="H9" s="22"/>
    </row>
    <row r="10" spans="2:13" s="21" customFormat="1" x14ac:dyDescent="0.25">
      <c r="B10" s="22"/>
      <c r="G10" s="22"/>
      <c r="H10" s="22"/>
    </row>
    <row r="11" spans="2:13" s="21" customFormat="1" x14ac:dyDescent="0.25">
      <c r="B11" s="22"/>
      <c r="G11" s="22"/>
      <c r="H11" s="22"/>
    </row>
    <row r="12" spans="2:13" s="21" customFormat="1" x14ac:dyDescent="0.25">
      <c r="B12" s="22"/>
      <c r="G12" s="22"/>
      <c r="H12" s="22"/>
    </row>
    <row r="13" spans="2:13" s="21" customFormat="1" x14ac:dyDescent="0.25">
      <c r="B13" s="22"/>
      <c r="G13" s="22"/>
      <c r="H13" s="22"/>
    </row>
    <row r="14" spans="2:13" s="21" customFormat="1" x14ac:dyDescent="0.25">
      <c r="B14" s="22"/>
      <c r="G14" s="22"/>
      <c r="H14" s="22"/>
    </row>
    <row r="15" spans="2:13" s="21" customFormat="1" x14ac:dyDescent="0.25">
      <c r="B15" s="22"/>
      <c r="G15" s="22"/>
      <c r="H15" s="22"/>
    </row>
    <row r="16" spans="2:13" s="21" customFormat="1" x14ac:dyDescent="0.25">
      <c r="B16" s="22"/>
      <c r="G16" s="22"/>
      <c r="H16" s="22"/>
    </row>
    <row r="17" spans="1:14" s="21" customFormat="1" x14ac:dyDescent="0.25">
      <c r="B17" s="22"/>
      <c r="G17" s="22"/>
      <c r="H17" s="22"/>
    </row>
    <row r="18" spans="1:14" s="21" customFormat="1" x14ac:dyDescent="0.25">
      <c r="B18" s="22"/>
      <c r="G18" s="22"/>
      <c r="H18" s="22"/>
    </row>
    <row r="19" spans="1:14" s="21" customFormat="1" x14ac:dyDescent="0.25">
      <c r="B19" s="22"/>
      <c r="G19" s="22"/>
      <c r="H19" s="22"/>
    </row>
    <row r="20" spans="1:14" ht="14.25" customHeight="1" x14ac:dyDescent="0.25">
      <c r="A20" s="260" t="s">
        <v>0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2"/>
    </row>
    <row r="21" spans="1:14" ht="29.25" customHeight="1" x14ac:dyDescent="0.25">
      <c r="A21" s="257" t="s">
        <v>1</v>
      </c>
      <c r="B21" s="259"/>
      <c r="C21" s="27" t="s">
        <v>2</v>
      </c>
      <c r="D21" s="27" t="s">
        <v>3</v>
      </c>
      <c r="E21" s="257" t="s">
        <v>4</v>
      </c>
      <c r="F21" s="258"/>
      <c r="G21" s="259"/>
      <c r="H21" s="257" t="s">
        <v>5</v>
      </c>
      <c r="I21" s="259"/>
      <c r="J21" s="27" t="s">
        <v>6</v>
      </c>
      <c r="K21" s="27" t="s">
        <v>7</v>
      </c>
      <c r="L21" s="27" t="s">
        <v>8</v>
      </c>
      <c r="M21" s="27" t="s">
        <v>9</v>
      </c>
    </row>
    <row r="22" spans="1:14" s="54" customFormat="1" ht="15.9" customHeight="1" x14ac:dyDescent="0.25">
      <c r="A22" s="220" t="s">
        <v>139</v>
      </c>
      <c r="B22" s="221"/>
      <c r="C22" s="33" t="s">
        <v>140</v>
      </c>
      <c r="D22" s="35" t="s">
        <v>51</v>
      </c>
      <c r="E22" s="222">
        <v>9781546015727</v>
      </c>
      <c r="F22" s="223"/>
      <c r="G22" s="224"/>
      <c r="H22" s="225"/>
      <c r="I22" s="226"/>
      <c r="J22" s="15">
        <v>28</v>
      </c>
      <c r="K22" s="15">
        <v>22.97</v>
      </c>
      <c r="L22" s="19"/>
      <c r="M22" s="19"/>
      <c r="N22" s="59"/>
    </row>
    <row r="23" spans="1:14" s="54" customFormat="1" ht="23.1" customHeight="1" x14ac:dyDescent="0.25">
      <c r="A23" s="227" t="s">
        <v>141</v>
      </c>
      <c r="B23" s="228"/>
      <c r="C23" s="34" t="s">
        <v>142</v>
      </c>
      <c r="D23" s="36" t="s">
        <v>51</v>
      </c>
      <c r="E23" s="229">
        <v>9781546015024</v>
      </c>
      <c r="F23" s="230"/>
      <c r="G23" s="231"/>
      <c r="H23" s="232"/>
      <c r="I23" s="233"/>
      <c r="J23" s="12">
        <v>22</v>
      </c>
      <c r="K23" s="12">
        <v>17.97</v>
      </c>
      <c r="L23" s="20"/>
      <c r="M23" s="20"/>
      <c r="N23" s="59"/>
    </row>
    <row r="24" spans="1:14" s="54" customFormat="1" ht="17.100000000000001" customHeight="1" x14ac:dyDescent="0.25">
      <c r="A24" s="220" t="s">
        <v>143</v>
      </c>
      <c r="B24" s="221"/>
      <c r="C24" s="33" t="s">
        <v>144</v>
      </c>
      <c r="D24" s="35" t="s">
        <v>56</v>
      </c>
      <c r="E24" s="222">
        <v>9781546016014</v>
      </c>
      <c r="F24" s="223"/>
      <c r="G24" s="224"/>
      <c r="H24" s="225"/>
      <c r="I24" s="226"/>
      <c r="J24" s="15">
        <v>15.99</v>
      </c>
      <c r="K24" s="15">
        <v>12.97</v>
      </c>
      <c r="L24" s="19"/>
      <c r="M24" s="19"/>
      <c r="N24" s="59"/>
    </row>
    <row r="25" spans="1:14" s="54" customFormat="1" ht="23.1" customHeight="1" x14ac:dyDescent="0.25">
      <c r="A25" s="227" t="s">
        <v>145</v>
      </c>
      <c r="B25" s="228"/>
      <c r="C25" s="34" t="s">
        <v>146</v>
      </c>
      <c r="D25" s="36" t="s">
        <v>51</v>
      </c>
      <c r="E25" s="229">
        <v>9781546014256</v>
      </c>
      <c r="F25" s="230"/>
      <c r="G25" s="231"/>
      <c r="H25" s="232"/>
      <c r="I25" s="233"/>
      <c r="J25" s="12">
        <v>49.99</v>
      </c>
      <c r="K25" s="12">
        <v>24.99</v>
      </c>
      <c r="L25" s="20"/>
      <c r="M25" s="20"/>
      <c r="N25" s="59"/>
    </row>
    <row r="26" spans="1:14" s="54" customFormat="1" ht="23.25" customHeight="1" x14ac:dyDescent="0.25">
      <c r="A26" s="249" t="s">
        <v>396</v>
      </c>
      <c r="B26" s="221"/>
      <c r="C26" s="33" t="s">
        <v>146</v>
      </c>
      <c r="D26" s="35" t="s">
        <v>48</v>
      </c>
      <c r="E26" s="222">
        <v>9781546000822</v>
      </c>
      <c r="F26" s="223"/>
      <c r="G26" s="224"/>
      <c r="H26" s="225"/>
      <c r="I26" s="226"/>
      <c r="J26" s="15">
        <v>79.989999999999995</v>
      </c>
      <c r="K26" s="15">
        <v>63.97</v>
      </c>
      <c r="L26" s="19"/>
      <c r="M26" s="19"/>
      <c r="N26" s="59"/>
    </row>
  </sheetData>
  <mergeCells count="21">
    <mergeCell ref="A22:B22"/>
    <mergeCell ref="E22:G22"/>
    <mergeCell ref="H22:I22"/>
    <mergeCell ref="A23:B23"/>
    <mergeCell ref="G1:M1"/>
    <mergeCell ref="G2:M5"/>
    <mergeCell ref="E21:G21"/>
    <mergeCell ref="A20:M20"/>
    <mergeCell ref="A21:B21"/>
    <mergeCell ref="H21:I21"/>
    <mergeCell ref="E23:G23"/>
    <mergeCell ref="H23:I23"/>
    <mergeCell ref="A24:B24"/>
    <mergeCell ref="E24:G24"/>
    <mergeCell ref="H24:I24"/>
    <mergeCell ref="A25:B25"/>
    <mergeCell ref="E25:G25"/>
    <mergeCell ref="H25:I25"/>
    <mergeCell ref="A26:B26"/>
    <mergeCell ref="E26:G26"/>
    <mergeCell ref="H26:I26"/>
  </mergeCells>
  <pageMargins left="0.7" right="0.7" top="0.75" bottom="0.75" header="0.3" footer="0.3"/>
  <pageSetup scale="8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20366-4C28-4D6F-A70F-6C246F12D980}">
  <dimension ref="A1:L54"/>
  <sheetViews>
    <sheetView workbookViewId="0">
      <selection activeCell="A18" sqref="A18"/>
    </sheetView>
  </sheetViews>
  <sheetFormatPr defaultRowHeight="14.4" x14ac:dyDescent="0.3"/>
  <cols>
    <col min="1" max="1" width="6.109375" style="138" bestFit="1" customWidth="1"/>
    <col min="2" max="2" width="15.88671875" style="67" customWidth="1"/>
    <col min="3" max="3" width="51" style="67" customWidth="1"/>
    <col min="4" max="4" width="20.109375" style="138" customWidth="1"/>
    <col min="5" max="5" width="10.109375" style="145" customWidth="1"/>
    <col min="6" max="6" width="10.33203125" style="145" customWidth="1"/>
    <col min="7" max="7" width="9.6640625" style="146" customWidth="1"/>
    <col min="8" max="8" width="1.6640625" style="67" customWidth="1"/>
    <col min="9" max="9" width="8.88671875" style="143"/>
    <col min="10" max="10" width="12.5546875" style="144" bestFit="1" customWidth="1"/>
    <col min="11" max="11" width="8.88671875" style="144"/>
    <col min="12" max="16384" width="8.88671875" style="67"/>
  </cols>
  <sheetData>
    <row r="1" spans="1:11" ht="37.5" customHeight="1" thickBot="1" x14ac:dyDescent="0.35">
      <c r="A1" s="139"/>
      <c r="B1" s="140"/>
      <c r="C1" s="140"/>
      <c r="D1" s="139"/>
      <c r="E1" s="141"/>
      <c r="F1" s="141"/>
      <c r="G1" s="142" t="s">
        <v>282</v>
      </c>
    </row>
    <row r="2" spans="1:11" ht="6.75" customHeight="1" x14ac:dyDescent="0.3"/>
    <row r="3" spans="1:11" ht="18.75" customHeight="1" x14ac:dyDescent="0.3">
      <c r="B3" s="147" t="s">
        <v>283</v>
      </c>
      <c r="C3" s="148" t="str">
        <f>'[1]CUST INFO'!D2</f>
        <v>REP NAME HERE</v>
      </c>
      <c r="D3" s="147" t="s">
        <v>284</v>
      </c>
      <c r="E3" s="290">
        <f>$E$4-15</f>
        <v>44514</v>
      </c>
      <c r="F3" s="290"/>
    </row>
    <row r="4" spans="1:11" ht="18.75" customHeight="1" x14ac:dyDescent="0.3">
      <c r="B4" s="147" t="s">
        <v>285</v>
      </c>
      <c r="C4" s="148"/>
      <c r="D4" s="147" t="s">
        <v>286</v>
      </c>
      <c r="E4" s="290">
        <v>44529</v>
      </c>
      <c r="F4" s="290"/>
    </row>
    <row r="5" spans="1:11" ht="18.75" customHeight="1" x14ac:dyDescent="0.3">
      <c r="B5" s="147" t="s">
        <v>287</v>
      </c>
      <c r="C5" s="148" t="str">
        <f>'[1]CUST INFO'!C7</f>
        <v>CUSTOMER</v>
      </c>
      <c r="D5" s="147" t="s">
        <v>288</v>
      </c>
      <c r="E5" s="290">
        <v>44562</v>
      </c>
      <c r="F5" s="290"/>
    </row>
    <row r="6" spans="1:11" ht="18.75" customHeight="1" x14ac:dyDescent="0.3">
      <c r="B6" s="147" t="s">
        <v>289</v>
      </c>
      <c r="C6" s="149" t="str">
        <f>'[1]CUST INFO'!B7</f>
        <v>CUST #</v>
      </c>
      <c r="D6" s="147" t="s">
        <v>290</v>
      </c>
      <c r="E6" s="291">
        <f>$E$4-15</f>
        <v>44514</v>
      </c>
      <c r="F6" s="291"/>
    </row>
    <row r="7" spans="1:11" ht="18.75" customHeight="1" x14ac:dyDescent="0.3">
      <c r="B7" s="147" t="s">
        <v>291</v>
      </c>
      <c r="C7" s="148" t="str">
        <f>G1</f>
        <v xml:space="preserve">Munce Countdown To Christmas Catalog Catalog </v>
      </c>
      <c r="D7" s="150" t="s">
        <v>292</v>
      </c>
      <c r="E7" s="290">
        <f ca="1">TODAY()</f>
        <v>44490</v>
      </c>
      <c r="F7" s="290"/>
    </row>
    <row r="8" spans="1:11" ht="18.75" customHeight="1" x14ac:dyDescent="0.3">
      <c r="B8" s="147" t="s">
        <v>293</v>
      </c>
      <c r="C8" s="151" t="s">
        <v>294</v>
      </c>
      <c r="D8" s="147" t="s">
        <v>295</v>
      </c>
      <c r="E8" s="292" t="str">
        <f ca="1">IF(E6&gt;=TODAY(),"90 days","NONE")</f>
        <v>90 days</v>
      </c>
      <c r="F8" s="292"/>
    </row>
    <row r="9" spans="1:11" ht="32.25" customHeight="1" x14ac:dyDescent="0.3">
      <c r="A9" s="289" t="s">
        <v>296</v>
      </c>
      <c r="B9" s="289"/>
      <c r="C9" s="289"/>
      <c r="D9" s="289"/>
      <c r="E9" s="289"/>
      <c r="F9" s="289"/>
      <c r="G9" s="289"/>
    </row>
    <row r="10" spans="1:11" x14ac:dyDescent="0.3">
      <c r="A10" s="152" t="s">
        <v>297</v>
      </c>
    </row>
    <row r="11" spans="1:11" ht="15" thickBot="1" x14ac:dyDescent="0.35">
      <c r="A11" s="153" t="s">
        <v>298</v>
      </c>
      <c r="B11" s="154" t="s">
        <v>218</v>
      </c>
      <c r="C11" s="154" t="s">
        <v>220</v>
      </c>
      <c r="D11" s="154" t="s">
        <v>299</v>
      </c>
      <c r="E11" s="155" t="s">
        <v>300</v>
      </c>
      <c r="F11" s="156" t="s">
        <v>301</v>
      </c>
      <c r="G11" s="157" t="s">
        <v>226</v>
      </c>
      <c r="I11" s="158" t="s">
        <v>302</v>
      </c>
      <c r="J11" s="159" t="s">
        <v>303</v>
      </c>
      <c r="K11" s="160" t="s">
        <v>304</v>
      </c>
    </row>
    <row r="12" spans="1:11" ht="15.6" x14ac:dyDescent="0.3">
      <c r="A12" s="63"/>
      <c r="B12" s="62"/>
      <c r="C12" s="161"/>
      <c r="D12" s="63"/>
      <c r="E12" s="162"/>
      <c r="F12" s="162"/>
      <c r="G12" s="163"/>
      <c r="I12" s="164"/>
      <c r="J12" s="165"/>
      <c r="K12" s="165"/>
    </row>
    <row r="13" spans="1:11" s="66" customFormat="1" x14ac:dyDescent="0.3">
      <c r="A13" s="113">
        <v>4</v>
      </c>
      <c r="B13" s="166" t="s">
        <v>305</v>
      </c>
      <c r="C13" s="167" t="s">
        <v>306</v>
      </c>
      <c r="D13" s="118" t="s">
        <v>307</v>
      </c>
      <c r="E13" s="168">
        <v>18.989999999999998</v>
      </c>
      <c r="F13" s="169" t="s">
        <v>308</v>
      </c>
      <c r="G13" s="170">
        <f>IF(A13&gt;=4,0.64,IF(A13&lt;=3,0.45))</f>
        <v>0.64</v>
      </c>
      <c r="H13" s="67"/>
      <c r="I13" s="171">
        <f>IF(A13&gt;0,(1-(J13/(E13*0.6))),"")</f>
        <v>0.4</v>
      </c>
      <c r="J13" s="172">
        <f t="shared" ref="J13" si="0">IF(A13&gt;0,(E13*(1-G13)),"")</f>
        <v>6.8363999999999994</v>
      </c>
      <c r="K13" s="172">
        <f t="shared" ref="K13" si="1">IF(A13&gt;0,(J13*A13),"")</f>
        <v>27.345599999999997</v>
      </c>
    </row>
    <row r="14" spans="1:11" s="66" customFormat="1" x14ac:dyDescent="0.3">
      <c r="A14" s="113">
        <v>4</v>
      </c>
      <c r="B14" s="166" t="s">
        <v>309</v>
      </c>
      <c r="C14" s="167" t="s">
        <v>310</v>
      </c>
      <c r="D14" s="118" t="s">
        <v>307</v>
      </c>
      <c r="E14" s="168">
        <v>15.99</v>
      </c>
      <c r="F14" s="169">
        <v>5.97</v>
      </c>
      <c r="G14" s="170">
        <f>IF(A14&gt;=4,0.7775,IF(A14&lt;=3,0.45))</f>
        <v>0.77749999999999997</v>
      </c>
      <c r="H14" s="67"/>
      <c r="I14" s="171">
        <f>IF(A14&gt;0,(1-(J14/(F14))),"")</f>
        <v>0.40405778894472355</v>
      </c>
      <c r="J14" s="172">
        <f>IF(A14&gt;0,(E14*(1-G14)),"")</f>
        <v>3.5577750000000004</v>
      </c>
      <c r="K14" s="172">
        <f>IF(A14&gt;0,(J14*G14),"")</f>
        <v>2.7661700625000001</v>
      </c>
    </row>
    <row r="15" spans="1:11" s="66" customFormat="1" x14ac:dyDescent="0.3">
      <c r="A15" s="113">
        <v>4</v>
      </c>
      <c r="B15" s="166" t="s">
        <v>311</v>
      </c>
      <c r="C15" s="167" t="s">
        <v>312</v>
      </c>
      <c r="D15" s="118" t="s">
        <v>307</v>
      </c>
      <c r="E15" s="168">
        <v>15.99</v>
      </c>
      <c r="F15" s="169" t="s">
        <v>308</v>
      </c>
      <c r="G15" s="170">
        <f>IF(A15&gt;=4,0.64,IF(A15&lt;=3,0.45))</f>
        <v>0.64</v>
      </c>
      <c r="H15" s="67"/>
      <c r="I15" s="171">
        <f>IF(A15&gt;0,(1-(J15/(E15*0.6))),"")</f>
        <v>0.39999999999999991</v>
      </c>
      <c r="J15" s="172">
        <f t="shared" ref="J15:J17" si="2">IF(A15&gt;0,(E15*(1-G15)),"")</f>
        <v>5.7564000000000002</v>
      </c>
      <c r="K15" s="172">
        <f t="shared" ref="K15:K17" si="3">IF(A15&gt;0,(J15*A15),"")</f>
        <v>23.025600000000001</v>
      </c>
    </row>
    <row r="16" spans="1:11" s="66" customFormat="1" x14ac:dyDescent="0.3">
      <c r="A16" s="113">
        <v>4</v>
      </c>
      <c r="B16" s="166" t="s">
        <v>313</v>
      </c>
      <c r="C16" s="167" t="s">
        <v>314</v>
      </c>
      <c r="D16" s="118" t="s">
        <v>307</v>
      </c>
      <c r="E16" s="168">
        <v>24.99</v>
      </c>
      <c r="F16" s="169" t="s">
        <v>308</v>
      </c>
      <c r="G16" s="170">
        <f>IF(A16&gt;=4,0.64,IF(A16&lt;=3,0.45))</f>
        <v>0.64</v>
      </c>
      <c r="H16" s="67"/>
      <c r="I16" s="171">
        <f>IF(A16&gt;0,(1-(J16/(E16*0.6))),"")</f>
        <v>0.39999999999999991</v>
      </c>
      <c r="J16" s="172">
        <f t="shared" si="2"/>
        <v>8.9963999999999995</v>
      </c>
      <c r="K16" s="172">
        <f t="shared" si="3"/>
        <v>35.985599999999998</v>
      </c>
    </row>
    <row r="17" spans="1:12" s="66" customFormat="1" ht="28.8" x14ac:dyDescent="0.3">
      <c r="A17" s="113">
        <v>2</v>
      </c>
      <c r="B17" s="173" t="s">
        <v>315</v>
      </c>
      <c r="C17" s="167" t="s">
        <v>316</v>
      </c>
      <c r="D17" s="174" t="s">
        <v>317</v>
      </c>
      <c r="E17" s="168">
        <v>74.989999999999995</v>
      </c>
      <c r="F17" s="169" t="s">
        <v>308</v>
      </c>
      <c r="G17" s="170">
        <f>IF(A17&gt;=2,0.64,IF(A17&lt;=1,0.45))</f>
        <v>0.64</v>
      </c>
      <c r="H17" s="67"/>
      <c r="I17" s="171">
        <f>IF(A17&gt;0,(1-(J17/(E17*0.6))),"")</f>
        <v>0.39999999999999991</v>
      </c>
      <c r="J17" s="172">
        <f t="shared" si="2"/>
        <v>26.996399999999998</v>
      </c>
      <c r="K17" s="172">
        <f t="shared" si="3"/>
        <v>53.992799999999995</v>
      </c>
    </row>
    <row r="18" spans="1:12" s="66" customFormat="1" x14ac:dyDescent="0.3">
      <c r="A18" s="113">
        <v>4</v>
      </c>
      <c r="B18" s="166" t="s">
        <v>318</v>
      </c>
      <c r="C18" s="167" t="s">
        <v>319</v>
      </c>
      <c r="D18" s="118" t="s">
        <v>307</v>
      </c>
      <c r="E18" s="168">
        <v>16.989999999999998</v>
      </c>
      <c r="F18" s="169">
        <v>5.97</v>
      </c>
      <c r="G18" s="170">
        <f>IF(A18&gt;=4,0.7925,IF(A18&lt;=3,0.45))</f>
        <v>0.79249999999999998</v>
      </c>
      <c r="H18" s="67"/>
      <c r="I18" s="171">
        <f>IF(A18&gt;0,(1-(J18/(F18))),"")</f>
        <v>0.40947654941373535</v>
      </c>
      <c r="J18" s="172">
        <f>IF(A18&gt;0,(E18*(1-G18)),"")</f>
        <v>3.5254249999999998</v>
      </c>
      <c r="K18" s="172">
        <f>IF(A18&gt;0,(J18*G18),"")</f>
        <v>2.7938993124999998</v>
      </c>
    </row>
    <row r="19" spans="1:12" s="66" customFormat="1" x14ac:dyDescent="0.3">
      <c r="A19" s="113">
        <v>4</v>
      </c>
      <c r="B19" s="166" t="s">
        <v>320</v>
      </c>
      <c r="C19" s="167" t="s">
        <v>321</v>
      </c>
      <c r="D19" s="118" t="s">
        <v>307</v>
      </c>
      <c r="E19" s="168">
        <v>26.99</v>
      </c>
      <c r="F19" s="169" t="s">
        <v>308</v>
      </c>
      <c r="G19" s="170">
        <f>IF(A19&gt;=4,0.64,IF(A19&lt;=3,0.45))</f>
        <v>0.64</v>
      </c>
      <c r="H19" s="67"/>
      <c r="I19" s="171">
        <f>IF(A19&gt;0,(1-(J19/(E19*0.6))),"")</f>
        <v>0.4</v>
      </c>
      <c r="J19" s="172">
        <f t="shared" ref="J19:J20" si="4">IF(A19&gt;0,(E19*(1-G19)),"")</f>
        <v>9.7163999999999984</v>
      </c>
      <c r="K19" s="172">
        <f t="shared" ref="K19:K20" si="5">IF(A19&gt;0,(J19*A19),"")</f>
        <v>38.865599999999993</v>
      </c>
    </row>
    <row r="20" spans="1:12" s="66" customFormat="1" x14ac:dyDescent="0.3">
      <c r="A20" s="113">
        <v>4</v>
      </c>
      <c r="B20" s="166" t="s">
        <v>322</v>
      </c>
      <c r="C20" s="167" t="s">
        <v>323</v>
      </c>
      <c r="D20" s="118" t="s">
        <v>307</v>
      </c>
      <c r="E20" s="168">
        <v>19.989999999999998</v>
      </c>
      <c r="F20" s="169" t="s">
        <v>308</v>
      </c>
      <c r="G20" s="170">
        <f>IF(A20&gt;=4,0.64,IF(A20&lt;=3,0.45))</f>
        <v>0.64</v>
      </c>
      <c r="H20" s="67"/>
      <c r="I20" s="171">
        <f>IF(A20&gt;0,(1-(J20/(E20*0.6))),"")</f>
        <v>0.4</v>
      </c>
      <c r="J20" s="172">
        <f t="shared" si="4"/>
        <v>7.1963999999999988</v>
      </c>
      <c r="K20" s="172">
        <f t="shared" si="5"/>
        <v>28.785599999999995</v>
      </c>
    </row>
    <row r="21" spans="1:12" s="66" customFormat="1" x14ac:dyDescent="0.3">
      <c r="A21" s="113">
        <v>4</v>
      </c>
      <c r="B21" s="166" t="s">
        <v>324</v>
      </c>
      <c r="C21" s="167" t="s">
        <v>325</v>
      </c>
      <c r="D21" s="118" t="s">
        <v>307</v>
      </c>
      <c r="E21" s="168">
        <v>16.989999999999998</v>
      </c>
      <c r="F21" s="169">
        <v>5.97</v>
      </c>
      <c r="G21" s="170">
        <f>IF(A21&gt;=4,0.7925,IF(A21&lt;=3,0.45))</f>
        <v>0.79249999999999998</v>
      </c>
      <c r="H21" s="67"/>
      <c r="I21" s="171">
        <f>IF(A21&gt;0,(1-(J21/(F21))),"")</f>
        <v>0.40947654941373535</v>
      </c>
      <c r="J21" s="172">
        <f>IF(A21&gt;0,(E21*(1-G21)),"")</f>
        <v>3.5254249999999998</v>
      </c>
      <c r="K21" s="172">
        <f>IF(A21&gt;0,(J21*G21),"")</f>
        <v>2.7938993124999998</v>
      </c>
    </row>
    <row r="22" spans="1:12" s="66" customFormat="1" x14ac:dyDescent="0.3">
      <c r="A22" s="113">
        <v>4</v>
      </c>
      <c r="B22" s="166" t="s">
        <v>326</v>
      </c>
      <c r="C22" s="167" t="s">
        <v>327</v>
      </c>
      <c r="D22" s="118" t="s">
        <v>307</v>
      </c>
      <c r="E22" s="168">
        <v>19.989999999999998</v>
      </c>
      <c r="F22" s="175" t="s">
        <v>328</v>
      </c>
      <c r="G22" s="170">
        <f>IF(A22&gt;=4,0.55,IF(A22&lt;=3,0.45))</f>
        <v>0.55000000000000004</v>
      </c>
      <c r="I22" s="176">
        <f>IF(A22&gt;0,(1-(J22/(E22*0.75))),"")</f>
        <v>0.40000000000000013</v>
      </c>
      <c r="J22" s="172">
        <f t="shared" ref="J22:J25" si="6">IF(A22&gt;0,(E22*(1-G22)),"")</f>
        <v>8.9954999999999981</v>
      </c>
      <c r="K22" s="172">
        <f t="shared" ref="K22:K25" si="7">IF(A22&gt;0,(J22*A22),"")</f>
        <v>35.981999999999992</v>
      </c>
      <c r="L22" s="177"/>
    </row>
    <row r="23" spans="1:12" s="66" customFormat="1" x14ac:dyDescent="0.3">
      <c r="A23" s="113">
        <v>4</v>
      </c>
      <c r="B23" s="166" t="s">
        <v>329</v>
      </c>
      <c r="C23" s="167" t="s">
        <v>330</v>
      </c>
      <c r="D23" s="118" t="s">
        <v>307</v>
      </c>
      <c r="E23" s="168">
        <v>16.989999999999998</v>
      </c>
      <c r="F23" s="169" t="s">
        <v>308</v>
      </c>
      <c r="G23" s="170">
        <f>IF(A23&gt;=4,0.64,IF(A23&lt;=3,0.45))</f>
        <v>0.64</v>
      </c>
      <c r="H23" s="67"/>
      <c r="I23" s="171">
        <f>IF(A23&gt;0,(1-(J23/(E23*0.6))),"")</f>
        <v>0.4</v>
      </c>
      <c r="J23" s="172">
        <f t="shared" si="6"/>
        <v>6.1163999999999996</v>
      </c>
      <c r="K23" s="172">
        <f t="shared" si="7"/>
        <v>24.465599999999998</v>
      </c>
    </row>
    <row r="24" spans="1:12" s="66" customFormat="1" x14ac:dyDescent="0.3">
      <c r="A24" s="113">
        <v>4</v>
      </c>
      <c r="B24" s="166" t="s">
        <v>331</v>
      </c>
      <c r="C24" s="167" t="s">
        <v>332</v>
      </c>
      <c r="D24" s="118" t="s">
        <v>307</v>
      </c>
      <c r="E24" s="168">
        <v>18.989999999999998</v>
      </c>
      <c r="F24" s="175" t="s">
        <v>328</v>
      </c>
      <c r="G24" s="170">
        <f>IF(A24&gt;=4,0.55,IF(A24&lt;=3,0.45))</f>
        <v>0.55000000000000004</v>
      </c>
      <c r="I24" s="176">
        <f>IF(A24&gt;0,(1-(J24/(E24*0.75))),"")</f>
        <v>0.4</v>
      </c>
      <c r="J24" s="172">
        <f t="shared" si="6"/>
        <v>8.5454999999999988</v>
      </c>
      <c r="K24" s="172">
        <f t="shared" si="7"/>
        <v>34.181999999999995</v>
      </c>
      <c r="L24" s="177"/>
    </row>
    <row r="25" spans="1:12" s="66" customFormat="1" x14ac:dyDescent="0.3">
      <c r="A25" s="113">
        <v>4</v>
      </c>
      <c r="B25" s="166" t="s">
        <v>333</v>
      </c>
      <c r="C25" s="167" t="s">
        <v>334</v>
      </c>
      <c r="D25" s="118" t="s">
        <v>307</v>
      </c>
      <c r="E25" s="168">
        <v>22.99</v>
      </c>
      <c r="F25" s="169" t="s">
        <v>308</v>
      </c>
      <c r="G25" s="170">
        <f>IF(A25&gt;=4,0.64,IF(A25&lt;=3,0.45))</f>
        <v>0.64</v>
      </c>
      <c r="H25" s="67"/>
      <c r="I25" s="171">
        <f>IF(A25&gt;0,(1-(J25/(E25*0.6))),"")</f>
        <v>0.4</v>
      </c>
      <c r="J25" s="172">
        <f t="shared" si="6"/>
        <v>8.2763999999999989</v>
      </c>
      <c r="K25" s="172">
        <f t="shared" si="7"/>
        <v>33.105599999999995</v>
      </c>
    </row>
    <row r="26" spans="1:12" s="66" customFormat="1" x14ac:dyDescent="0.3">
      <c r="A26" s="113">
        <v>4</v>
      </c>
      <c r="B26" s="166" t="s">
        <v>335</v>
      </c>
      <c r="C26" s="112" t="s">
        <v>336</v>
      </c>
      <c r="D26" s="118" t="s">
        <v>307</v>
      </c>
      <c r="E26" s="168">
        <v>19.989999999999998</v>
      </c>
      <c r="F26" s="169" t="s">
        <v>308</v>
      </c>
      <c r="G26" s="170">
        <f>IF(A26&gt;=4,0.64,IF(A26&lt;=3,0.45))</f>
        <v>0.64</v>
      </c>
      <c r="H26" s="67"/>
      <c r="I26" s="171">
        <f>IF(A26&gt;0,(1-(J26/(E26*0.6))),"")</f>
        <v>0.4</v>
      </c>
      <c r="J26" s="178">
        <f>IF(A26&gt;0,(E26*(1-G26)),"")</f>
        <v>7.1963999999999988</v>
      </c>
      <c r="K26" s="178">
        <f>IF(A26&gt;0,(J26*A26),"")</f>
        <v>28.785599999999995</v>
      </c>
    </row>
    <row r="27" spans="1:12" s="66" customFormat="1" ht="28.8" x14ac:dyDescent="0.3">
      <c r="A27" s="113">
        <v>2</v>
      </c>
      <c r="B27" s="166" t="s">
        <v>337</v>
      </c>
      <c r="C27" s="167" t="s">
        <v>338</v>
      </c>
      <c r="D27" s="118" t="s">
        <v>317</v>
      </c>
      <c r="E27" s="168">
        <v>69.989999999999995</v>
      </c>
      <c r="F27" s="175" t="s">
        <v>339</v>
      </c>
      <c r="G27" s="170">
        <f>IF(A27&gt;=2,0.6,IF(A27&lt;=1,0.45))</f>
        <v>0.6</v>
      </c>
      <c r="I27" s="176">
        <f>IF(A27&gt;0,(1-(J27/(E27*0.7))),"")</f>
        <v>0.42857142857142849</v>
      </c>
      <c r="J27" s="172">
        <f t="shared" ref="J27:J46" si="8">IF(A27&gt;0,(E27*(1-G27)),"")</f>
        <v>27.995999999999999</v>
      </c>
      <c r="K27" s="172">
        <f t="shared" ref="K27:K38" si="9">IF(A27&gt;0,(J27*A27),"")</f>
        <v>55.991999999999997</v>
      </c>
    </row>
    <row r="28" spans="1:12" s="66" customFormat="1" ht="28.8" x14ac:dyDescent="0.3">
      <c r="A28" s="113">
        <v>2</v>
      </c>
      <c r="B28" s="166" t="s">
        <v>340</v>
      </c>
      <c r="C28" s="167" t="s">
        <v>341</v>
      </c>
      <c r="D28" s="118" t="s">
        <v>317</v>
      </c>
      <c r="E28" s="168">
        <v>69.989999999999995</v>
      </c>
      <c r="F28" s="175" t="s">
        <v>339</v>
      </c>
      <c r="G28" s="170">
        <f>IF(A28&gt;=2,0.6,IF(A28&lt;=1,0.45))</f>
        <v>0.6</v>
      </c>
      <c r="I28" s="176">
        <f>IF(A28&gt;0,(1-(J28/(E28*0.7))),"")</f>
        <v>0.42857142857142849</v>
      </c>
      <c r="J28" s="172">
        <f t="shared" si="8"/>
        <v>27.995999999999999</v>
      </c>
      <c r="K28" s="172">
        <f t="shared" si="9"/>
        <v>55.991999999999997</v>
      </c>
    </row>
    <row r="29" spans="1:12" s="66" customFormat="1" x14ac:dyDescent="0.3">
      <c r="A29" s="113">
        <v>4</v>
      </c>
      <c r="B29" s="166" t="s">
        <v>342</v>
      </c>
      <c r="C29" s="167" t="s">
        <v>343</v>
      </c>
      <c r="D29" s="118" t="s">
        <v>307</v>
      </c>
      <c r="E29" s="168">
        <v>18.989999999999998</v>
      </c>
      <c r="F29" s="169" t="s">
        <v>308</v>
      </c>
      <c r="G29" s="170">
        <f>IF(A29&gt;=4,0.64,IF(A29&lt;=3,0.45))</f>
        <v>0.64</v>
      </c>
      <c r="H29" s="67"/>
      <c r="I29" s="171">
        <f>IF(A29&gt;0,(1-(J29/(E29*0.6))),"")</f>
        <v>0.4</v>
      </c>
      <c r="J29" s="172">
        <f t="shared" si="8"/>
        <v>6.8363999999999994</v>
      </c>
      <c r="K29" s="172">
        <f t="shared" si="9"/>
        <v>27.345599999999997</v>
      </c>
    </row>
    <row r="30" spans="1:12" s="66" customFormat="1" x14ac:dyDescent="0.3">
      <c r="A30" s="113">
        <v>4</v>
      </c>
      <c r="B30" s="166" t="s">
        <v>344</v>
      </c>
      <c r="C30" s="167" t="s">
        <v>345</v>
      </c>
      <c r="D30" s="118" t="s">
        <v>307</v>
      </c>
      <c r="E30" s="168">
        <v>18.989999999999998</v>
      </c>
      <c r="F30" s="169" t="s">
        <v>346</v>
      </c>
      <c r="G30" s="170">
        <f>IF(A30&gt;=4,0.64,IF(A30&lt;=3,0.45))</f>
        <v>0.64</v>
      </c>
      <c r="H30" s="67"/>
      <c r="I30" s="171">
        <f>IF(A30&gt;0,(1-(J30/(E30*0.6))),"")</f>
        <v>0.4</v>
      </c>
      <c r="J30" s="172">
        <f t="shared" si="8"/>
        <v>6.8363999999999994</v>
      </c>
      <c r="K30" s="172">
        <f t="shared" si="9"/>
        <v>27.345599999999997</v>
      </c>
    </row>
    <row r="31" spans="1:12" s="66" customFormat="1" x14ac:dyDescent="0.3">
      <c r="A31" s="113">
        <v>4</v>
      </c>
      <c r="B31" s="166" t="s">
        <v>347</v>
      </c>
      <c r="C31" s="167" t="s">
        <v>348</v>
      </c>
      <c r="D31" s="118" t="s">
        <v>307</v>
      </c>
      <c r="E31" s="168">
        <v>17.989999999999998</v>
      </c>
      <c r="F31" s="169" t="s">
        <v>308</v>
      </c>
      <c r="G31" s="170">
        <f>IF(A31&gt;=4,0.64,IF(A31&lt;=3,0.45))</f>
        <v>0.64</v>
      </c>
      <c r="H31" s="67"/>
      <c r="I31" s="171">
        <f>IF(A31&gt;0,(1-(J31/(E31*0.6))),"")</f>
        <v>0.4</v>
      </c>
      <c r="J31" s="172">
        <f t="shared" si="8"/>
        <v>6.476399999999999</v>
      </c>
      <c r="K31" s="172">
        <f t="shared" si="9"/>
        <v>25.905599999999996</v>
      </c>
    </row>
    <row r="32" spans="1:12" s="66" customFormat="1" ht="28.8" x14ac:dyDescent="0.3">
      <c r="A32" s="113">
        <v>2</v>
      </c>
      <c r="B32" s="166" t="s">
        <v>349</v>
      </c>
      <c r="C32" s="167" t="s">
        <v>350</v>
      </c>
      <c r="D32" s="118" t="s">
        <v>317</v>
      </c>
      <c r="E32" s="168">
        <v>74.989999999999995</v>
      </c>
      <c r="F32" s="169" t="s">
        <v>308</v>
      </c>
      <c r="G32" s="170">
        <f>IF(A32&gt;=2,0.64,IF(A32&lt;=1,0.45))</f>
        <v>0.64</v>
      </c>
      <c r="H32" s="67"/>
      <c r="I32" s="171">
        <f>IF(A32&gt;0,(1-(J32/(E32*0.6))),"")</f>
        <v>0.39999999999999991</v>
      </c>
      <c r="J32" s="172">
        <f t="shared" si="8"/>
        <v>26.996399999999998</v>
      </c>
      <c r="K32" s="172">
        <f t="shared" si="9"/>
        <v>53.992799999999995</v>
      </c>
    </row>
    <row r="33" spans="1:12" s="66" customFormat="1" ht="28.8" x14ac:dyDescent="0.3">
      <c r="A33" s="113">
        <v>2</v>
      </c>
      <c r="B33" s="179" t="s">
        <v>351</v>
      </c>
      <c r="C33" s="112" t="s">
        <v>352</v>
      </c>
      <c r="D33" s="118" t="s">
        <v>317</v>
      </c>
      <c r="E33" s="168">
        <v>49.99</v>
      </c>
      <c r="F33" s="175" t="s">
        <v>339</v>
      </c>
      <c r="G33" s="170">
        <f>IF(A33&gt;=2,0.6,IF(A33&lt;=1,0.45))</f>
        <v>0.6</v>
      </c>
      <c r="I33" s="176">
        <f>IF(A33&gt;0,(1-(J33/(E33*0.7))),"")</f>
        <v>0.42857142857142849</v>
      </c>
      <c r="J33" s="172">
        <f t="shared" si="8"/>
        <v>19.996000000000002</v>
      </c>
      <c r="K33" s="172">
        <f t="shared" si="9"/>
        <v>39.992000000000004</v>
      </c>
    </row>
    <row r="34" spans="1:12" s="66" customFormat="1" ht="28.8" x14ac:dyDescent="0.3">
      <c r="A34" s="113">
        <v>2</v>
      </c>
      <c r="B34" s="173" t="s">
        <v>353</v>
      </c>
      <c r="C34" s="167" t="s">
        <v>354</v>
      </c>
      <c r="D34" s="118" t="s">
        <v>317</v>
      </c>
      <c r="E34" s="168">
        <v>49.99</v>
      </c>
      <c r="F34" s="175" t="s">
        <v>339</v>
      </c>
      <c r="G34" s="170">
        <f>IF(A34&gt;=2,0.6,IF(A34&lt;=1,0.45))</f>
        <v>0.6</v>
      </c>
      <c r="I34" s="176">
        <f>IF(A34&gt;0,(1-(J34/(E34*0.7))),"")</f>
        <v>0.42857142857142849</v>
      </c>
      <c r="J34" s="172">
        <f t="shared" si="8"/>
        <v>19.996000000000002</v>
      </c>
      <c r="K34" s="172">
        <f t="shared" si="9"/>
        <v>39.992000000000004</v>
      </c>
    </row>
    <row r="35" spans="1:12" s="66" customFormat="1" ht="28.8" x14ac:dyDescent="0.3">
      <c r="A35" s="113">
        <v>2</v>
      </c>
      <c r="B35" s="166" t="s">
        <v>355</v>
      </c>
      <c r="C35" s="167" t="s">
        <v>356</v>
      </c>
      <c r="D35" s="118" t="s">
        <v>317</v>
      </c>
      <c r="E35" s="168">
        <v>74.989999999999995</v>
      </c>
      <c r="F35" s="175" t="s">
        <v>339</v>
      </c>
      <c r="G35" s="170">
        <f>IF(A35&gt;=2,0.6,IF(A35&lt;=1,0.45))</f>
        <v>0.6</v>
      </c>
      <c r="I35" s="176">
        <f>IF(A35&gt;0,(1-(J35/(E35*0.7))),"")</f>
        <v>0.42857142857142849</v>
      </c>
      <c r="J35" s="172">
        <f t="shared" si="8"/>
        <v>29.995999999999999</v>
      </c>
      <c r="K35" s="172">
        <f t="shared" si="9"/>
        <v>59.991999999999997</v>
      </c>
    </row>
    <row r="36" spans="1:12" s="66" customFormat="1" x14ac:dyDescent="0.3">
      <c r="A36" s="113">
        <v>4</v>
      </c>
      <c r="B36" s="166" t="s">
        <v>357</v>
      </c>
      <c r="C36" s="167" t="s">
        <v>358</v>
      </c>
      <c r="D36" s="118" t="s">
        <v>307</v>
      </c>
      <c r="E36" s="168">
        <v>18.989999999999998</v>
      </c>
      <c r="F36" s="169" t="s">
        <v>308</v>
      </c>
      <c r="G36" s="170">
        <f>IF(A36&gt;=4,0.64,IF(A36&lt;=3,0.45))</f>
        <v>0.64</v>
      </c>
      <c r="H36" s="67"/>
      <c r="I36" s="171">
        <f>IF(A36&gt;0,(1-(J36/(E36*0.6))),"")</f>
        <v>0.4</v>
      </c>
      <c r="J36" s="172">
        <f t="shared" si="8"/>
        <v>6.8363999999999994</v>
      </c>
      <c r="K36" s="172">
        <f t="shared" si="9"/>
        <v>27.345599999999997</v>
      </c>
    </row>
    <row r="37" spans="1:12" s="66" customFormat="1" x14ac:dyDescent="0.3">
      <c r="A37" s="113">
        <v>4</v>
      </c>
      <c r="B37" s="166" t="s">
        <v>359</v>
      </c>
      <c r="C37" s="167" t="s">
        <v>360</v>
      </c>
      <c r="D37" s="118" t="s">
        <v>307</v>
      </c>
      <c r="E37" s="168">
        <v>19.989999999999998</v>
      </c>
      <c r="F37" s="175" t="s">
        <v>328</v>
      </c>
      <c r="G37" s="170">
        <f>IF(A37&gt;=4,0.55,IF(A37&lt;=3,0.45))</f>
        <v>0.55000000000000004</v>
      </c>
      <c r="I37" s="176">
        <f>IF(A37&gt;0,(1-(J37/(E37*0.75))),"")</f>
        <v>0.40000000000000013</v>
      </c>
      <c r="J37" s="172">
        <f t="shared" si="8"/>
        <v>8.9954999999999981</v>
      </c>
      <c r="K37" s="172">
        <f t="shared" si="9"/>
        <v>35.981999999999992</v>
      </c>
      <c r="L37" s="177"/>
    </row>
    <row r="38" spans="1:12" s="66" customFormat="1" x14ac:dyDescent="0.3">
      <c r="A38" s="113">
        <v>4</v>
      </c>
      <c r="B38" s="166" t="s">
        <v>361</v>
      </c>
      <c r="C38" s="167" t="s">
        <v>362</v>
      </c>
      <c r="D38" s="118" t="s">
        <v>307</v>
      </c>
      <c r="E38" s="168">
        <v>16.989999999999998</v>
      </c>
      <c r="F38" s="175" t="s">
        <v>328</v>
      </c>
      <c r="G38" s="170">
        <f>IF(A38&gt;=4,0.55,IF(A38&lt;=3,0.45))</f>
        <v>0.55000000000000004</v>
      </c>
      <c r="I38" s="176">
        <f>IF(A38&gt;0,(1-(J38/(E38*0.75))),"")</f>
        <v>0.40000000000000013</v>
      </c>
      <c r="J38" s="172">
        <f t="shared" si="8"/>
        <v>7.6454999999999984</v>
      </c>
      <c r="K38" s="172">
        <f t="shared" si="9"/>
        <v>30.581999999999994</v>
      </c>
      <c r="L38" s="177"/>
    </row>
    <row r="39" spans="1:12" s="66" customFormat="1" x14ac:dyDescent="0.3">
      <c r="A39" s="113">
        <v>4</v>
      </c>
      <c r="B39" s="166" t="s">
        <v>363</v>
      </c>
      <c r="C39" s="167" t="s">
        <v>364</v>
      </c>
      <c r="D39" s="118" t="s">
        <v>307</v>
      </c>
      <c r="E39" s="168">
        <v>18.989999999999998</v>
      </c>
      <c r="F39" s="169">
        <v>5.97</v>
      </c>
      <c r="G39" s="170">
        <f>IF(A39&gt;=4,0.8125,IF(A39&lt;=3,0.45))</f>
        <v>0.8125</v>
      </c>
      <c r="H39" s="67"/>
      <c r="I39" s="171">
        <f>IF(A39&gt;0,(1-(J39/(F39))),"")</f>
        <v>0.40358040201005019</v>
      </c>
      <c r="J39" s="172">
        <f t="shared" si="8"/>
        <v>3.5606249999999999</v>
      </c>
      <c r="K39" s="172">
        <f>IF(A39&gt;0,(J39*G39),"")</f>
        <v>2.8930078125000001</v>
      </c>
    </row>
    <row r="40" spans="1:12" s="66" customFormat="1" x14ac:dyDescent="0.3">
      <c r="A40" s="113">
        <v>4</v>
      </c>
      <c r="B40" s="166" t="s">
        <v>365</v>
      </c>
      <c r="C40" s="167" t="s">
        <v>366</v>
      </c>
      <c r="D40" s="118" t="s">
        <v>307</v>
      </c>
      <c r="E40" s="168">
        <v>18.989999999999998</v>
      </c>
      <c r="F40" s="175" t="s">
        <v>339</v>
      </c>
      <c r="G40" s="170">
        <f>IF(A40&gt;=4,0.58,IF(A40&lt;=3,0.45))</f>
        <v>0.57999999999999996</v>
      </c>
      <c r="I40" s="176">
        <f>IF(A40&gt;0,(1-(J40/(E40*0.7))),"")</f>
        <v>0.3999999999999998</v>
      </c>
      <c r="J40" s="172">
        <f t="shared" si="8"/>
        <v>7.9758000000000004</v>
      </c>
      <c r="K40" s="172">
        <f t="shared" ref="K40:K46" si="10">IF(A40&gt;0,(J40*A40),"")</f>
        <v>31.903200000000002</v>
      </c>
      <c r="L40" s="177"/>
    </row>
    <row r="41" spans="1:12" s="66" customFormat="1" x14ac:dyDescent="0.3">
      <c r="A41" s="113">
        <v>4</v>
      </c>
      <c r="B41" s="166" t="s">
        <v>367</v>
      </c>
      <c r="C41" s="167" t="s">
        <v>368</v>
      </c>
      <c r="D41" s="118" t="s">
        <v>307</v>
      </c>
      <c r="E41" s="168">
        <v>16.989999999999998</v>
      </c>
      <c r="F41" s="175" t="s">
        <v>339</v>
      </c>
      <c r="G41" s="170">
        <f t="shared" ref="G41:G42" si="11">IF(A41&gt;=4,0.6,IF(A41&lt;=3,0.45))</f>
        <v>0.6</v>
      </c>
      <c r="I41" s="176">
        <f>IF(A41&gt;0,(1-(J41/(E41*0.7))),"")</f>
        <v>0.4285714285714286</v>
      </c>
      <c r="J41" s="172">
        <f t="shared" si="8"/>
        <v>6.7959999999999994</v>
      </c>
      <c r="K41" s="172">
        <f t="shared" si="10"/>
        <v>27.183999999999997</v>
      </c>
    </row>
    <row r="42" spans="1:12" s="66" customFormat="1" x14ac:dyDescent="0.3">
      <c r="A42" s="113">
        <v>4</v>
      </c>
      <c r="B42" s="166" t="s">
        <v>369</v>
      </c>
      <c r="C42" s="167" t="s">
        <v>370</v>
      </c>
      <c r="D42" s="118" t="s">
        <v>307</v>
      </c>
      <c r="E42" s="168">
        <v>16.989999999999998</v>
      </c>
      <c r="F42" s="175" t="s">
        <v>339</v>
      </c>
      <c r="G42" s="170">
        <f t="shared" si="11"/>
        <v>0.6</v>
      </c>
      <c r="I42" s="176">
        <f>IF(A42&gt;0,(1-(J42/(E42*0.7))),"")</f>
        <v>0.4285714285714286</v>
      </c>
      <c r="J42" s="172">
        <f t="shared" si="8"/>
        <v>6.7959999999999994</v>
      </c>
      <c r="K42" s="172">
        <f t="shared" si="10"/>
        <v>27.183999999999997</v>
      </c>
    </row>
    <row r="43" spans="1:12" s="66" customFormat="1" x14ac:dyDescent="0.3">
      <c r="A43" s="113">
        <v>4</v>
      </c>
      <c r="B43" s="166" t="s">
        <v>371</v>
      </c>
      <c r="C43" s="167" t="s">
        <v>372</v>
      </c>
      <c r="D43" s="118" t="s">
        <v>307</v>
      </c>
      <c r="E43" s="168">
        <v>17.989999999999998</v>
      </c>
      <c r="F43" s="169" t="s">
        <v>308</v>
      </c>
      <c r="G43" s="170">
        <f t="shared" ref="G43:G45" si="12">IF(A43&gt;=4,0.64,IF(A43&lt;=3,0.45))</f>
        <v>0.64</v>
      </c>
      <c r="H43" s="67"/>
      <c r="I43" s="171">
        <f t="shared" ref="I43:I45" si="13">IF(A43&gt;0,(1-(J43/(E43*0.6))),"")</f>
        <v>0.4</v>
      </c>
      <c r="J43" s="172">
        <f t="shared" si="8"/>
        <v>6.476399999999999</v>
      </c>
      <c r="K43" s="172">
        <f t="shared" si="10"/>
        <v>25.905599999999996</v>
      </c>
    </row>
    <row r="44" spans="1:12" s="66" customFormat="1" x14ac:dyDescent="0.3">
      <c r="A44" s="113">
        <v>4</v>
      </c>
      <c r="B44" s="166" t="s">
        <v>373</v>
      </c>
      <c r="C44" s="167" t="s">
        <v>374</v>
      </c>
      <c r="D44" s="118" t="s">
        <v>307</v>
      </c>
      <c r="E44" s="168">
        <v>9.99</v>
      </c>
      <c r="F44" s="169" t="s">
        <v>308</v>
      </c>
      <c r="G44" s="170">
        <f t="shared" si="12"/>
        <v>0.64</v>
      </c>
      <c r="H44" s="67"/>
      <c r="I44" s="171">
        <f t="shared" si="13"/>
        <v>0.4</v>
      </c>
      <c r="J44" s="172">
        <f t="shared" si="8"/>
        <v>3.5964</v>
      </c>
      <c r="K44" s="172">
        <f t="shared" si="10"/>
        <v>14.3856</v>
      </c>
    </row>
    <row r="45" spans="1:12" s="66" customFormat="1" x14ac:dyDescent="0.3">
      <c r="A45" s="113">
        <v>4</v>
      </c>
      <c r="B45" s="166" t="s">
        <v>375</v>
      </c>
      <c r="C45" s="167" t="s">
        <v>376</v>
      </c>
      <c r="D45" s="118" t="s">
        <v>307</v>
      </c>
      <c r="E45" s="168">
        <v>19.989999999999998</v>
      </c>
      <c r="F45" s="169" t="s">
        <v>308</v>
      </c>
      <c r="G45" s="170">
        <f t="shared" si="12"/>
        <v>0.64</v>
      </c>
      <c r="H45" s="67"/>
      <c r="I45" s="171">
        <f t="shared" si="13"/>
        <v>0.4</v>
      </c>
      <c r="J45" s="172">
        <f t="shared" si="8"/>
        <v>7.1963999999999988</v>
      </c>
      <c r="K45" s="172">
        <f t="shared" si="10"/>
        <v>28.785599999999995</v>
      </c>
    </row>
    <row r="46" spans="1:12" ht="15" thickBot="1" x14ac:dyDescent="0.35">
      <c r="A46" s="115"/>
      <c r="B46" s="180"/>
      <c r="C46" s="181"/>
      <c r="D46" s="148"/>
      <c r="E46" s="182"/>
      <c r="F46" s="175"/>
      <c r="G46" s="171"/>
      <c r="I46" s="171" t="str">
        <f t="shared" ref="I46" si="14">IF(A46&gt;0,(1-(J46/(F46))),"")</f>
        <v/>
      </c>
      <c r="J46" s="172" t="str">
        <f t="shared" si="8"/>
        <v/>
      </c>
      <c r="K46" s="172" t="str">
        <f t="shared" si="10"/>
        <v/>
      </c>
    </row>
    <row r="47" spans="1:12" ht="15.6" x14ac:dyDescent="0.3">
      <c r="A47" s="63"/>
      <c r="B47" s="62"/>
      <c r="C47" s="161" t="s">
        <v>377</v>
      </c>
      <c r="D47" s="63"/>
      <c r="E47" s="162"/>
      <c r="F47" s="162"/>
      <c r="G47" s="163"/>
      <c r="I47" s="164"/>
      <c r="J47" s="165"/>
      <c r="K47" s="165"/>
    </row>
    <row r="48" spans="1:12" x14ac:dyDescent="0.3">
      <c r="A48" s="115">
        <f>ROUNDUP(SUMIF($F$13:$F$46,F48,$A$13:$A$46)/14,0)</f>
        <v>2</v>
      </c>
      <c r="B48" s="183" t="s">
        <v>378</v>
      </c>
      <c r="C48" s="119" t="s">
        <v>379</v>
      </c>
      <c r="D48" s="115"/>
      <c r="E48" s="184">
        <v>0</v>
      </c>
      <c r="F48" s="185" t="s">
        <v>328</v>
      </c>
      <c r="G48" s="186"/>
      <c r="I48" s="171"/>
      <c r="J48" s="172"/>
      <c r="K48" s="172"/>
    </row>
    <row r="49" spans="1:11" x14ac:dyDescent="0.3">
      <c r="A49" s="115">
        <f>ROUNDUP(SUMIF($F$13:$F$46,F49,$A$13:$A$46)/14,0)</f>
        <v>2</v>
      </c>
      <c r="B49" s="183" t="s">
        <v>380</v>
      </c>
      <c r="C49" s="119" t="s">
        <v>381</v>
      </c>
      <c r="D49" s="115"/>
      <c r="E49" s="184">
        <v>0</v>
      </c>
      <c r="F49" s="185" t="s">
        <v>339</v>
      </c>
      <c r="G49" s="186"/>
      <c r="I49" s="171"/>
      <c r="J49" s="172"/>
      <c r="K49" s="172"/>
    </row>
    <row r="50" spans="1:11" x14ac:dyDescent="0.3">
      <c r="A50" s="115">
        <f>ROUNDUP(SUMIF($F$13:$F$46,F50,$A$13:$A$46)/14,0)</f>
        <v>5</v>
      </c>
      <c r="B50" s="183" t="s">
        <v>382</v>
      </c>
      <c r="C50" s="119" t="s">
        <v>383</v>
      </c>
      <c r="D50" s="115"/>
      <c r="E50" s="184">
        <v>0</v>
      </c>
      <c r="F50" s="185" t="s">
        <v>308</v>
      </c>
      <c r="G50" s="186"/>
      <c r="I50" s="171"/>
      <c r="J50" s="172"/>
      <c r="K50" s="172"/>
    </row>
    <row r="51" spans="1:11" x14ac:dyDescent="0.3">
      <c r="A51" s="115">
        <f>ROUNDUP(SUMIF($F$11:$F$47,F51,$A$11:$A$47)/14,0)</f>
        <v>0</v>
      </c>
      <c r="B51" s="187" t="s">
        <v>384</v>
      </c>
      <c r="C51" s="119" t="s">
        <v>385</v>
      </c>
      <c r="D51" s="115"/>
      <c r="E51" s="184">
        <v>0</v>
      </c>
      <c r="F51" s="188">
        <v>9.9700000000000006</v>
      </c>
      <c r="G51" s="186"/>
      <c r="I51" s="171"/>
      <c r="J51" s="172"/>
      <c r="K51" s="172"/>
    </row>
    <row r="52" spans="1:11" x14ac:dyDescent="0.3">
      <c r="A52" s="115">
        <f>ROUNDUP(SUMIF($F$11:$F$47,F52,$A$11:$A$47)/14,0)</f>
        <v>0</v>
      </c>
      <c r="B52" s="183" t="s">
        <v>386</v>
      </c>
      <c r="C52" s="119" t="s">
        <v>387</v>
      </c>
      <c r="D52" s="115"/>
      <c r="E52" s="184">
        <v>0</v>
      </c>
      <c r="F52" s="188">
        <v>5</v>
      </c>
      <c r="G52" s="186"/>
      <c r="I52" s="171"/>
      <c r="J52" s="172"/>
      <c r="K52" s="172"/>
    </row>
    <row r="53" spans="1:11" s="194" customFormat="1" ht="20.25" customHeight="1" x14ac:dyDescent="0.25">
      <c r="A53" s="189"/>
      <c r="B53" s="190" t="s">
        <v>388</v>
      </c>
      <c r="C53" s="191">
        <f>SUM(A11:A47)</f>
        <v>118</v>
      </c>
      <c r="D53" s="189"/>
      <c r="E53" s="192"/>
      <c r="F53" s="192"/>
      <c r="G53" s="193"/>
      <c r="I53" s="195" t="s">
        <v>389</v>
      </c>
      <c r="J53" s="196"/>
      <c r="K53" s="196"/>
    </row>
    <row r="54" spans="1:11" s="194" customFormat="1" ht="20.25" customHeight="1" x14ac:dyDescent="0.25">
      <c r="A54" s="189"/>
      <c r="B54" s="197" t="s">
        <v>390</v>
      </c>
      <c r="C54" s="198">
        <f>SUM(K11:K47)</f>
        <v>1011.5757764999998</v>
      </c>
      <c r="D54" s="189"/>
      <c r="E54" s="192"/>
      <c r="F54" s="192"/>
      <c r="G54" s="193"/>
      <c r="I54" s="195">
        <f>AVERAGE(I12:I47)</f>
        <v>0.40686640272067431</v>
      </c>
      <c r="J54" s="196"/>
      <c r="K54" s="196"/>
    </row>
  </sheetData>
  <mergeCells count="7">
    <mergeCell ref="A9:G9"/>
    <mergeCell ref="E3:F3"/>
    <mergeCell ref="E4:F4"/>
    <mergeCell ref="E5:F5"/>
    <mergeCell ref="E6:F6"/>
    <mergeCell ref="E7:F7"/>
    <mergeCell ref="E8:F8"/>
  </mergeCells>
  <conditionalFormatting sqref="B43:B45">
    <cfRule type="duplicateValues" dxfId="6" priority="5"/>
  </conditionalFormatting>
  <conditionalFormatting sqref="B40:B42">
    <cfRule type="duplicateValues" dxfId="5" priority="4"/>
  </conditionalFormatting>
  <conditionalFormatting sqref="B37:B39">
    <cfRule type="duplicateValues" dxfId="4" priority="3"/>
  </conditionalFormatting>
  <conditionalFormatting sqref="B46:B47 B1:B36 B49:B1048576">
    <cfRule type="duplicateValues" dxfId="3" priority="6"/>
  </conditionalFormatting>
  <conditionalFormatting sqref="B1:B47 B49:B1048576">
    <cfRule type="duplicateValues" dxfId="2" priority="7"/>
  </conditionalFormatting>
  <conditionalFormatting sqref="B48">
    <cfRule type="duplicateValues" dxfId="1" priority="1"/>
  </conditionalFormatting>
  <conditionalFormatting sqref="B48">
    <cfRule type="duplicateValues" dxfId="0" priority="2"/>
  </conditionalFormatting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FE1A-0801-4AE4-A839-04A6B02D56B6}">
  <sheetPr>
    <pageSetUpPr fitToPage="1"/>
  </sheetPr>
  <dimension ref="A1:N34"/>
  <sheetViews>
    <sheetView workbookViewId="0">
      <selection activeCell="A5" sqref="A5"/>
    </sheetView>
  </sheetViews>
  <sheetFormatPr defaultColWidth="8.7773437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5.109375" style="16" customWidth="1"/>
    <col min="7" max="7" width="12" style="16" customWidth="1"/>
    <col min="8" max="8" width="2.33203125" style="16" customWidth="1"/>
    <col min="9" max="9" width="6.664062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8.77734375" style="16"/>
    <col min="15" max="15" width="7.109375" style="16" customWidth="1"/>
    <col min="16" max="16384" width="8.77734375" style="16"/>
  </cols>
  <sheetData>
    <row r="1" spans="2:13" s="21" customFormat="1" ht="75" customHeight="1" thickBot="1" x14ac:dyDescent="0.4">
      <c r="B1" s="22"/>
      <c r="C1" s="23"/>
      <c r="D1" s="5"/>
      <c r="E1" s="5"/>
      <c r="F1" s="5"/>
      <c r="G1" s="205" t="s">
        <v>39</v>
      </c>
      <c r="H1" s="206"/>
      <c r="I1" s="206"/>
      <c r="J1" s="206"/>
      <c r="K1" s="206"/>
      <c r="L1" s="206"/>
      <c r="M1" s="207"/>
    </row>
    <row r="2" spans="2:13" s="21" customFormat="1" ht="13.2" customHeight="1" x14ac:dyDescent="0.25">
      <c r="B2" s="22"/>
      <c r="D2" s="26"/>
      <c r="E2" s="26"/>
      <c r="F2" s="26"/>
      <c r="G2" s="239" t="s">
        <v>15</v>
      </c>
      <c r="H2" s="240"/>
      <c r="I2" s="240"/>
      <c r="J2" s="240"/>
      <c r="K2" s="240"/>
      <c r="L2" s="240"/>
      <c r="M2" s="241"/>
    </row>
    <row r="3" spans="2:13" s="21" customFormat="1" ht="13.2" customHeight="1" x14ac:dyDescent="0.25">
      <c r="B3" s="22"/>
      <c r="D3" s="26"/>
      <c r="E3" s="26"/>
      <c r="F3" s="26"/>
      <c r="G3" s="242"/>
      <c r="H3" s="243"/>
      <c r="I3" s="243"/>
      <c r="J3" s="243"/>
      <c r="K3" s="243"/>
      <c r="L3" s="243"/>
      <c r="M3" s="244"/>
    </row>
    <row r="4" spans="2:13" s="21" customFormat="1" ht="19.2" customHeight="1" x14ac:dyDescent="0.25">
      <c r="B4" s="22"/>
      <c r="D4" s="26"/>
      <c r="E4" s="26"/>
      <c r="F4" s="26"/>
      <c r="G4" s="242"/>
      <c r="H4" s="243"/>
      <c r="I4" s="243"/>
      <c r="J4" s="243"/>
      <c r="K4" s="243"/>
      <c r="L4" s="243"/>
      <c r="M4" s="244"/>
    </row>
    <row r="5" spans="2:13" s="21" customFormat="1" ht="22.5" customHeight="1" thickBot="1" x14ac:dyDescent="0.3">
      <c r="B5" s="22"/>
      <c r="D5" s="26"/>
      <c r="E5" s="26"/>
      <c r="F5" s="26"/>
      <c r="G5" s="286"/>
      <c r="H5" s="287"/>
      <c r="I5" s="287"/>
      <c r="J5" s="287"/>
      <c r="K5" s="287"/>
      <c r="L5" s="287"/>
      <c r="M5" s="288"/>
    </row>
    <row r="6" spans="2:13" s="21" customFormat="1" x14ac:dyDescent="0.25">
      <c r="B6" s="22"/>
      <c r="G6" s="22"/>
      <c r="H6" s="22"/>
      <c r="I6" s="22"/>
      <c r="J6" s="22"/>
    </row>
    <row r="7" spans="2:13" s="21" customFormat="1" x14ac:dyDescent="0.25">
      <c r="B7" s="22"/>
      <c r="G7" s="22"/>
      <c r="H7" s="22"/>
      <c r="I7" s="22"/>
      <c r="J7" s="22"/>
    </row>
    <row r="8" spans="2:13" s="21" customFormat="1" x14ac:dyDescent="0.25">
      <c r="B8" s="22"/>
      <c r="G8" s="22"/>
      <c r="H8" s="22"/>
      <c r="I8" s="22"/>
      <c r="J8" s="22"/>
    </row>
    <row r="9" spans="2:13" s="21" customFormat="1" x14ac:dyDescent="0.25">
      <c r="B9" s="22"/>
      <c r="G9" s="22"/>
      <c r="H9" s="22"/>
      <c r="I9" s="22"/>
      <c r="J9" s="22"/>
    </row>
    <row r="10" spans="2:13" s="21" customFormat="1" x14ac:dyDescent="0.25">
      <c r="B10" s="22"/>
      <c r="G10" s="22"/>
      <c r="H10" s="22"/>
      <c r="I10" s="22"/>
      <c r="J10" s="22"/>
    </row>
    <row r="11" spans="2:13" s="21" customFormat="1" x14ac:dyDescent="0.25">
      <c r="B11" s="22"/>
      <c r="G11" s="22"/>
      <c r="H11" s="22"/>
      <c r="I11" s="22"/>
      <c r="J11" s="22"/>
    </row>
    <row r="12" spans="2:13" s="21" customFormat="1" x14ac:dyDescent="0.25">
      <c r="B12" s="22"/>
      <c r="G12" s="22"/>
      <c r="H12" s="22"/>
      <c r="I12" s="22"/>
      <c r="J12" s="22"/>
    </row>
    <row r="13" spans="2:13" s="21" customFormat="1" x14ac:dyDescent="0.25">
      <c r="B13" s="22"/>
      <c r="G13" s="22"/>
      <c r="H13" s="22"/>
      <c r="I13" s="22"/>
      <c r="J13" s="22"/>
    </row>
    <row r="14" spans="2:13" s="21" customFormat="1" x14ac:dyDescent="0.25">
      <c r="B14" s="22"/>
      <c r="G14" s="22"/>
      <c r="H14" s="22"/>
      <c r="I14" s="22"/>
      <c r="J14" s="22"/>
    </row>
    <row r="15" spans="2:13" s="21" customFormat="1" x14ac:dyDescent="0.25">
      <c r="B15" s="22"/>
      <c r="G15" s="22"/>
      <c r="H15" s="22"/>
      <c r="I15" s="22"/>
      <c r="J15" s="22"/>
    </row>
    <row r="16" spans="2:13" s="21" customFormat="1" x14ac:dyDescent="0.25">
      <c r="B16" s="22"/>
      <c r="G16" s="22"/>
      <c r="H16" s="22"/>
      <c r="I16" s="22"/>
      <c r="J16" s="22"/>
    </row>
    <row r="17" spans="1:14" s="21" customFormat="1" x14ac:dyDescent="0.25">
      <c r="B17" s="22"/>
      <c r="G17" s="22"/>
      <c r="H17" s="22"/>
      <c r="I17" s="22"/>
      <c r="J17" s="22"/>
    </row>
    <row r="18" spans="1:14" s="21" customFormat="1" x14ac:dyDescent="0.25">
      <c r="B18" s="22"/>
      <c r="G18" s="22"/>
      <c r="H18" s="22"/>
      <c r="I18" s="22"/>
      <c r="J18" s="22"/>
    </row>
    <row r="19" spans="1:14" s="21" customFormat="1" x14ac:dyDescent="0.25">
      <c r="B19" s="22"/>
      <c r="G19" s="22"/>
      <c r="H19" s="22"/>
      <c r="I19" s="22"/>
      <c r="J19" s="22"/>
    </row>
    <row r="20" spans="1:14" ht="12.75" customHeight="1" x14ac:dyDescent="0.25">
      <c r="A20" s="296" t="s">
        <v>0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8"/>
    </row>
    <row r="21" spans="1:14" ht="25.5" customHeight="1" x14ac:dyDescent="0.25">
      <c r="A21" s="299" t="s">
        <v>1</v>
      </c>
      <c r="B21" s="299"/>
      <c r="C21" s="49" t="s">
        <v>2</v>
      </c>
      <c r="D21" s="49" t="s">
        <v>3</v>
      </c>
      <c r="E21" s="299" t="s">
        <v>4</v>
      </c>
      <c r="F21" s="299"/>
      <c r="G21" s="299"/>
      <c r="H21" s="299" t="s">
        <v>5</v>
      </c>
      <c r="I21" s="299"/>
      <c r="J21" s="49" t="s">
        <v>6</v>
      </c>
      <c r="K21" s="49" t="s">
        <v>7</v>
      </c>
      <c r="L21" s="49" t="s">
        <v>8</v>
      </c>
      <c r="M21" s="49" t="s">
        <v>9</v>
      </c>
    </row>
    <row r="22" spans="1:14" s="54" customFormat="1" ht="23.4" customHeight="1" x14ac:dyDescent="0.25">
      <c r="A22" s="220" t="s">
        <v>147</v>
      </c>
      <c r="B22" s="221"/>
      <c r="C22" s="33" t="s">
        <v>148</v>
      </c>
      <c r="D22" s="35" t="s">
        <v>56</v>
      </c>
      <c r="E22" s="222">
        <v>9780830848652</v>
      </c>
      <c r="F22" s="223"/>
      <c r="G22" s="224"/>
      <c r="H22" s="225"/>
      <c r="I22" s="226"/>
      <c r="J22" s="15">
        <v>17</v>
      </c>
      <c r="K22" s="19"/>
      <c r="L22" s="19"/>
      <c r="M22" s="19"/>
      <c r="N22" s="59"/>
    </row>
    <row r="23" spans="1:14" s="54" customFormat="1" ht="23.4" customHeight="1" x14ac:dyDescent="0.25">
      <c r="A23" s="227" t="s">
        <v>149</v>
      </c>
      <c r="B23" s="228"/>
      <c r="C23" s="34" t="s">
        <v>150</v>
      </c>
      <c r="D23" s="36" t="s">
        <v>56</v>
      </c>
      <c r="E23" s="229">
        <v>9780830848713</v>
      </c>
      <c r="F23" s="230"/>
      <c r="G23" s="231"/>
      <c r="H23" s="232"/>
      <c r="I23" s="233"/>
      <c r="J23" s="12">
        <v>18</v>
      </c>
      <c r="K23" s="20"/>
      <c r="L23" s="20"/>
      <c r="M23" s="20"/>
      <c r="N23" s="59"/>
    </row>
    <row r="24" spans="1:14" s="54" customFormat="1" ht="23.4" customHeight="1" x14ac:dyDescent="0.25">
      <c r="A24" s="220" t="s">
        <v>157</v>
      </c>
      <c r="B24" s="221"/>
      <c r="C24" s="33" t="s">
        <v>151</v>
      </c>
      <c r="D24" s="35" t="s">
        <v>51</v>
      </c>
      <c r="E24" s="222">
        <v>9780830847501</v>
      </c>
      <c r="F24" s="223"/>
      <c r="G24" s="224"/>
      <c r="H24" s="225"/>
      <c r="I24" s="226"/>
      <c r="J24" s="15">
        <v>15</v>
      </c>
      <c r="K24" s="19"/>
      <c r="L24" s="19"/>
      <c r="M24" s="19"/>
      <c r="N24" s="59"/>
    </row>
    <row r="25" spans="1:14" s="54" customFormat="1" ht="23.4" customHeight="1" x14ac:dyDescent="0.25">
      <c r="A25" s="227" t="s">
        <v>152</v>
      </c>
      <c r="B25" s="228"/>
      <c r="C25" s="34" t="s">
        <v>153</v>
      </c>
      <c r="D25" s="36" t="s">
        <v>51</v>
      </c>
      <c r="E25" s="229">
        <v>9780830847525</v>
      </c>
      <c r="F25" s="230"/>
      <c r="G25" s="231"/>
      <c r="H25" s="232"/>
      <c r="I25" s="233"/>
      <c r="J25" s="12">
        <v>15</v>
      </c>
      <c r="K25" s="20"/>
      <c r="L25" s="20"/>
      <c r="M25" s="20"/>
      <c r="N25" s="59"/>
    </row>
    <row r="26" spans="1:14" s="54" customFormat="1" ht="23.4" customHeight="1" x14ac:dyDescent="0.25">
      <c r="A26" s="220" t="s">
        <v>154</v>
      </c>
      <c r="B26" s="221"/>
      <c r="C26" s="33"/>
      <c r="D26" s="35" t="s">
        <v>51</v>
      </c>
      <c r="E26" s="222">
        <v>9780830846191</v>
      </c>
      <c r="F26" s="223"/>
      <c r="G26" s="224"/>
      <c r="H26" s="225"/>
      <c r="I26" s="226"/>
      <c r="J26" s="15">
        <v>24</v>
      </c>
      <c r="K26" s="19"/>
      <c r="L26" s="19"/>
      <c r="M26" s="19"/>
      <c r="N26" s="59"/>
    </row>
    <row r="27" spans="1:14" s="54" customFormat="1" ht="23.4" customHeight="1" x14ac:dyDescent="0.25">
      <c r="A27" s="227" t="s">
        <v>155</v>
      </c>
      <c r="B27" s="228"/>
      <c r="C27" s="34" t="s">
        <v>156</v>
      </c>
      <c r="D27" s="36" t="s">
        <v>51</v>
      </c>
      <c r="E27" s="229">
        <v>9780830846429</v>
      </c>
      <c r="F27" s="230"/>
      <c r="G27" s="231"/>
      <c r="H27" s="232"/>
      <c r="I27" s="233"/>
      <c r="J27" s="12">
        <v>24</v>
      </c>
      <c r="K27" s="20"/>
      <c r="L27" s="20"/>
      <c r="M27" s="20"/>
      <c r="N27" s="59"/>
    </row>
    <row r="28" spans="1:14" ht="17.399999999999999" customHeight="1" x14ac:dyDescent="0.25">
      <c r="A28" s="293" t="s">
        <v>206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5"/>
    </row>
    <row r="29" spans="1:14" s="54" customFormat="1" ht="21.6" customHeight="1" x14ac:dyDescent="0.25">
      <c r="A29" s="220" t="s">
        <v>147</v>
      </c>
      <c r="B29" s="221"/>
      <c r="C29" s="33" t="s">
        <v>148</v>
      </c>
      <c r="D29" s="35" t="s">
        <v>56</v>
      </c>
      <c r="E29" s="222">
        <v>9780830848652</v>
      </c>
      <c r="F29" s="223"/>
      <c r="G29" s="224"/>
      <c r="H29" s="225"/>
      <c r="I29" s="226"/>
      <c r="J29" s="15">
        <v>17</v>
      </c>
      <c r="K29" s="19"/>
      <c r="L29" s="19"/>
      <c r="M29" s="19"/>
      <c r="N29" s="59"/>
    </row>
    <row r="30" spans="1:14" s="54" customFormat="1" ht="21.6" customHeight="1" x14ac:dyDescent="0.25">
      <c r="A30" s="227" t="s">
        <v>149</v>
      </c>
      <c r="B30" s="228"/>
      <c r="C30" s="34" t="s">
        <v>150</v>
      </c>
      <c r="D30" s="36" t="s">
        <v>56</v>
      </c>
      <c r="E30" s="229">
        <v>9780830848713</v>
      </c>
      <c r="F30" s="230"/>
      <c r="G30" s="231"/>
      <c r="H30" s="232"/>
      <c r="I30" s="233"/>
      <c r="J30" s="12">
        <v>18</v>
      </c>
      <c r="K30" s="20"/>
      <c r="L30" s="20"/>
      <c r="M30" s="20"/>
      <c r="N30" s="59"/>
    </row>
    <row r="31" spans="1:14" s="54" customFormat="1" ht="21.6" customHeight="1" x14ac:dyDescent="0.25">
      <c r="A31" s="220" t="s">
        <v>157</v>
      </c>
      <c r="B31" s="221"/>
      <c r="C31" s="33" t="s">
        <v>151</v>
      </c>
      <c r="D31" s="35" t="s">
        <v>51</v>
      </c>
      <c r="E31" s="222">
        <v>9780830847501</v>
      </c>
      <c r="F31" s="223"/>
      <c r="G31" s="224"/>
      <c r="H31" s="225"/>
      <c r="I31" s="226"/>
      <c r="J31" s="15">
        <v>15</v>
      </c>
      <c r="K31" s="19"/>
      <c r="L31" s="19"/>
      <c r="M31" s="19"/>
      <c r="N31" s="59"/>
    </row>
    <row r="32" spans="1:14" s="54" customFormat="1" ht="21.6" customHeight="1" x14ac:dyDescent="0.25">
      <c r="A32" s="227" t="s">
        <v>152</v>
      </c>
      <c r="B32" s="228"/>
      <c r="C32" s="34" t="s">
        <v>153</v>
      </c>
      <c r="D32" s="36" t="s">
        <v>51</v>
      </c>
      <c r="E32" s="229">
        <v>9780830847525</v>
      </c>
      <c r="F32" s="230"/>
      <c r="G32" s="231"/>
      <c r="H32" s="232"/>
      <c r="I32" s="233"/>
      <c r="J32" s="12">
        <v>15</v>
      </c>
      <c r="K32" s="20"/>
      <c r="L32" s="20"/>
      <c r="M32" s="20"/>
      <c r="N32" s="59"/>
    </row>
    <row r="33" spans="1:14" s="54" customFormat="1" ht="21.6" customHeight="1" x14ac:dyDescent="0.25">
      <c r="A33" s="220" t="s">
        <v>154</v>
      </c>
      <c r="B33" s="221"/>
      <c r="C33" s="199" t="s">
        <v>397</v>
      </c>
      <c r="D33" s="35" t="s">
        <v>51</v>
      </c>
      <c r="E33" s="222">
        <v>9780830846191</v>
      </c>
      <c r="F33" s="223"/>
      <c r="G33" s="224"/>
      <c r="H33" s="225"/>
      <c r="I33" s="226"/>
      <c r="J33" s="15">
        <v>24</v>
      </c>
      <c r="K33" s="19"/>
      <c r="L33" s="19"/>
      <c r="M33" s="19"/>
      <c r="N33" s="59"/>
    </row>
    <row r="34" spans="1:14" s="54" customFormat="1" ht="21.6" customHeight="1" x14ac:dyDescent="0.25">
      <c r="A34" s="227" t="s">
        <v>155</v>
      </c>
      <c r="B34" s="228"/>
      <c r="C34" s="34" t="s">
        <v>156</v>
      </c>
      <c r="D34" s="36" t="s">
        <v>51</v>
      </c>
      <c r="E34" s="229">
        <v>9780830846429</v>
      </c>
      <c r="F34" s="230"/>
      <c r="G34" s="231"/>
      <c r="H34" s="232"/>
      <c r="I34" s="233"/>
      <c r="J34" s="12">
        <v>24</v>
      </c>
      <c r="K34" s="20"/>
      <c r="L34" s="20"/>
      <c r="M34" s="20"/>
      <c r="N34" s="59"/>
    </row>
  </sheetData>
  <mergeCells count="43">
    <mergeCell ref="G1:M1"/>
    <mergeCell ref="G2:M5"/>
    <mergeCell ref="H21:I21"/>
    <mergeCell ref="E21:G21"/>
    <mergeCell ref="A22:B22"/>
    <mergeCell ref="E22:G22"/>
    <mergeCell ref="H22:I22"/>
    <mergeCell ref="A30:B30"/>
    <mergeCell ref="E30:G30"/>
    <mergeCell ref="H30:I30"/>
    <mergeCell ref="A20:M20"/>
    <mergeCell ref="A21:B21"/>
    <mergeCell ref="A23:B23"/>
    <mergeCell ref="E23:G23"/>
    <mergeCell ref="H23:I23"/>
    <mergeCell ref="A24:B24"/>
    <mergeCell ref="E24:G24"/>
    <mergeCell ref="H24:I24"/>
    <mergeCell ref="A25:B25"/>
    <mergeCell ref="E25:G25"/>
    <mergeCell ref="H25:I25"/>
    <mergeCell ref="A26:B26"/>
    <mergeCell ref="E26:G26"/>
    <mergeCell ref="H26:I26"/>
    <mergeCell ref="A27:B27"/>
    <mergeCell ref="E27:G27"/>
    <mergeCell ref="H27:I27"/>
    <mergeCell ref="A28:M28"/>
    <mergeCell ref="A31:B31"/>
    <mergeCell ref="E31:G31"/>
    <mergeCell ref="H31:I31"/>
    <mergeCell ref="A34:B34"/>
    <mergeCell ref="E34:G34"/>
    <mergeCell ref="H34:I34"/>
    <mergeCell ref="A32:B32"/>
    <mergeCell ref="E32:G32"/>
    <mergeCell ref="H32:I32"/>
    <mergeCell ref="A33:B33"/>
    <mergeCell ref="E33:G33"/>
    <mergeCell ref="H33:I33"/>
    <mergeCell ref="A29:B29"/>
    <mergeCell ref="E29:G29"/>
    <mergeCell ref="H29:I29"/>
  </mergeCells>
  <pageMargins left="0.7" right="0.7" top="0.75" bottom="0.75" header="0.3" footer="0.3"/>
  <pageSetup scale="8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8B835-5F3D-41C8-BE20-8FAFDC1A07CE}">
  <dimension ref="A1:M40"/>
  <sheetViews>
    <sheetView zoomScaleNormal="100" workbookViewId="0">
      <selection activeCell="J30" sqref="J30"/>
    </sheetView>
  </sheetViews>
  <sheetFormatPr defaultColWidth="8.7773437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4" style="16" customWidth="1"/>
    <col min="7" max="7" width="12" style="16" customWidth="1"/>
    <col min="8" max="8" width="2.109375" style="16" customWidth="1"/>
    <col min="9" max="9" width="4.10937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7.109375" style="16" customWidth="1"/>
    <col min="15" max="16384" width="8.77734375" style="16"/>
  </cols>
  <sheetData>
    <row r="1" spans="3:13" s="21" customFormat="1" ht="61.5" customHeight="1" thickBot="1" x14ac:dyDescent="0.45">
      <c r="C1" s="25"/>
      <c r="D1" s="47"/>
      <c r="E1" s="51"/>
      <c r="F1" s="51"/>
      <c r="G1" s="205" t="s">
        <v>40</v>
      </c>
      <c r="H1" s="206"/>
      <c r="I1" s="206"/>
      <c r="J1" s="206"/>
      <c r="K1" s="206"/>
      <c r="L1" s="206"/>
      <c r="M1" s="207"/>
    </row>
    <row r="2" spans="3:13" s="21" customFormat="1" ht="27" customHeight="1" x14ac:dyDescent="0.25">
      <c r="C2" s="25"/>
      <c r="D2" s="47"/>
      <c r="E2" s="30"/>
      <c r="F2" s="30"/>
      <c r="G2" s="239" t="s">
        <v>21</v>
      </c>
      <c r="H2" s="240"/>
      <c r="I2" s="240"/>
      <c r="J2" s="240"/>
      <c r="K2" s="240"/>
      <c r="L2" s="240"/>
      <c r="M2" s="241"/>
    </row>
    <row r="3" spans="3:13" s="21" customFormat="1" x14ac:dyDescent="0.25">
      <c r="C3" s="25"/>
      <c r="D3" s="30"/>
      <c r="E3" s="30"/>
      <c r="F3" s="30"/>
      <c r="G3" s="242"/>
      <c r="H3" s="243"/>
      <c r="I3" s="243"/>
      <c r="J3" s="243"/>
      <c r="K3" s="243"/>
      <c r="L3" s="243"/>
      <c r="M3" s="244"/>
    </row>
    <row r="4" spans="3:13" s="21" customFormat="1" x14ac:dyDescent="0.25">
      <c r="C4" s="25"/>
      <c r="D4" s="30"/>
      <c r="E4" s="30"/>
      <c r="F4" s="30"/>
      <c r="G4" s="242"/>
      <c r="H4" s="243"/>
      <c r="I4" s="243"/>
      <c r="J4" s="243"/>
      <c r="K4" s="243"/>
      <c r="L4" s="243"/>
      <c r="M4" s="244"/>
    </row>
    <row r="5" spans="3:13" s="21" customFormat="1" ht="13.8" thickBot="1" x14ac:dyDescent="0.3">
      <c r="C5" s="25"/>
      <c r="D5" s="30"/>
      <c r="E5" s="30"/>
      <c r="F5" s="30"/>
      <c r="G5" s="245"/>
      <c r="H5" s="246"/>
      <c r="I5" s="246"/>
      <c r="J5" s="246"/>
      <c r="K5" s="246"/>
      <c r="L5" s="246"/>
      <c r="M5" s="247"/>
    </row>
    <row r="6" spans="3:13" s="21" customFormat="1" x14ac:dyDescent="0.25">
      <c r="C6" s="22"/>
      <c r="G6" s="22"/>
      <c r="H6" s="22"/>
      <c r="I6" s="22"/>
    </row>
    <row r="7" spans="3:13" s="21" customFormat="1" x14ac:dyDescent="0.25">
      <c r="C7" s="22"/>
      <c r="G7" s="22"/>
      <c r="H7" s="22"/>
      <c r="I7" s="22"/>
    </row>
    <row r="8" spans="3:13" s="21" customFormat="1" x14ac:dyDescent="0.25">
      <c r="C8" s="22"/>
      <c r="G8" s="22"/>
      <c r="H8" s="22"/>
      <c r="I8" s="22"/>
    </row>
    <row r="9" spans="3:13" s="21" customFormat="1" x14ac:dyDescent="0.25">
      <c r="C9" s="22"/>
      <c r="G9" s="22"/>
      <c r="H9" s="22"/>
      <c r="I9" s="22"/>
    </row>
    <row r="10" spans="3:13" s="21" customFormat="1" x14ac:dyDescent="0.25">
      <c r="C10" s="22"/>
      <c r="G10" s="22"/>
      <c r="H10" s="22"/>
      <c r="I10" s="22"/>
    </row>
    <row r="11" spans="3:13" s="21" customFormat="1" x14ac:dyDescent="0.25">
      <c r="C11" s="22"/>
      <c r="G11" s="22"/>
      <c r="H11" s="22"/>
      <c r="I11" s="22"/>
    </row>
    <row r="12" spans="3:13" s="21" customFormat="1" x14ac:dyDescent="0.25">
      <c r="C12" s="22"/>
      <c r="G12" s="22"/>
      <c r="H12" s="22"/>
      <c r="I12" s="22"/>
    </row>
    <row r="13" spans="3:13" s="21" customFormat="1" x14ac:dyDescent="0.25">
      <c r="C13" s="22"/>
      <c r="G13" s="22"/>
      <c r="H13" s="22"/>
      <c r="I13" s="22"/>
    </row>
    <row r="14" spans="3:13" s="21" customFormat="1" x14ac:dyDescent="0.25">
      <c r="C14" s="22"/>
      <c r="G14" s="22"/>
      <c r="H14" s="22"/>
      <c r="I14" s="22"/>
    </row>
    <row r="15" spans="3:13" s="21" customFormat="1" x14ac:dyDescent="0.25">
      <c r="C15" s="22"/>
      <c r="G15" s="22"/>
      <c r="H15" s="22"/>
      <c r="I15" s="22"/>
    </row>
    <row r="16" spans="3:13" s="21" customFormat="1" x14ac:dyDescent="0.25">
      <c r="C16" s="22"/>
      <c r="G16" s="22"/>
      <c r="H16" s="22"/>
      <c r="I16" s="22"/>
    </row>
    <row r="17" spans="1:13" s="21" customFormat="1" ht="11.25" customHeight="1" x14ac:dyDescent="0.25">
      <c r="C17" s="22"/>
      <c r="G17" s="22"/>
      <c r="H17" s="22"/>
      <c r="I17" s="22"/>
    </row>
    <row r="18" spans="1:13" s="21" customFormat="1" ht="11.25" customHeight="1" x14ac:dyDescent="0.25">
      <c r="C18" s="22"/>
      <c r="G18" s="22"/>
      <c r="H18" s="22"/>
      <c r="I18" s="22"/>
    </row>
    <row r="19" spans="1:13" ht="14.25" customHeight="1" x14ac:dyDescent="0.25">
      <c r="A19" s="260" t="s">
        <v>0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2"/>
    </row>
    <row r="20" spans="1:13" ht="29.25" customHeight="1" x14ac:dyDescent="0.25">
      <c r="A20" s="257" t="s">
        <v>1</v>
      </c>
      <c r="B20" s="259"/>
      <c r="C20" s="27" t="s">
        <v>2</v>
      </c>
      <c r="D20" s="27" t="s">
        <v>3</v>
      </c>
      <c r="E20" s="257" t="s">
        <v>4</v>
      </c>
      <c r="F20" s="258"/>
      <c r="G20" s="259"/>
      <c r="H20" s="257" t="s">
        <v>5</v>
      </c>
      <c r="I20" s="259"/>
      <c r="J20" s="27" t="s">
        <v>6</v>
      </c>
      <c r="K20" s="27" t="s">
        <v>7</v>
      </c>
      <c r="L20" s="27" t="s">
        <v>8</v>
      </c>
      <c r="M20" s="27" t="s">
        <v>9</v>
      </c>
    </row>
    <row r="21" spans="1:13" ht="25.5" customHeight="1" x14ac:dyDescent="0.25">
      <c r="A21" s="220" t="s">
        <v>158</v>
      </c>
      <c r="B21" s="221"/>
      <c r="C21" s="17"/>
      <c r="D21" s="17"/>
      <c r="E21" s="222">
        <v>612978562130</v>
      </c>
      <c r="F21" s="223"/>
      <c r="G21" s="224"/>
      <c r="H21" s="225"/>
      <c r="I21" s="226"/>
      <c r="J21" s="15">
        <v>24.99</v>
      </c>
      <c r="K21" s="17"/>
      <c r="L21" s="17"/>
      <c r="M21" s="17"/>
    </row>
    <row r="22" spans="1:13" ht="24" customHeight="1" x14ac:dyDescent="0.25">
      <c r="A22" s="227" t="s">
        <v>159</v>
      </c>
      <c r="B22" s="228"/>
      <c r="C22" s="18"/>
      <c r="D22" s="18"/>
      <c r="E22" s="229">
        <v>612978558928</v>
      </c>
      <c r="F22" s="230"/>
      <c r="G22" s="231"/>
      <c r="H22" s="232"/>
      <c r="I22" s="233"/>
      <c r="J22" s="12">
        <v>19.989999999999998</v>
      </c>
      <c r="K22" s="18"/>
      <c r="L22" s="18"/>
      <c r="M22" s="18"/>
    </row>
    <row r="23" spans="1:13" ht="24.75" customHeight="1" x14ac:dyDescent="0.25">
      <c r="A23" s="220" t="s">
        <v>160</v>
      </c>
      <c r="B23" s="221"/>
      <c r="C23" s="17"/>
      <c r="D23" s="17"/>
      <c r="E23" s="222">
        <v>612978558935</v>
      </c>
      <c r="F23" s="223"/>
      <c r="G23" s="224"/>
      <c r="H23" s="225"/>
      <c r="I23" s="226"/>
      <c r="J23" s="15">
        <v>19.989999999999998</v>
      </c>
      <c r="K23" s="17"/>
      <c r="L23" s="17"/>
      <c r="M23" s="17"/>
    </row>
    <row r="24" spans="1:13" ht="24" customHeight="1" x14ac:dyDescent="0.25">
      <c r="A24" s="249" t="s">
        <v>177</v>
      </c>
      <c r="B24" s="221"/>
      <c r="C24" s="18"/>
      <c r="D24" s="18"/>
      <c r="E24" s="229">
        <v>612978558942</v>
      </c>
      <c r="F24" s="230"/>
      <c r="G24" s="231"/>
      <c r="H24" s="232"/>
      <c r="I24" s="233"/>
      <c r="J24" s="12">
        <v>19.989999999999998</v>
      </c>
      <c r="K24" s="18"/>
      <c r="L24" s="18"/>
      <c r="M24" s="18"/>
    </row>
    <row r="25" spans="1:13" ht="23.1" customHeight="1" x14ac:dyDescent="0.25">
      <c r="A25" s="220" t="s">
        <v>161</v>
      </c>
      <c r="B25" s="221"/>
      <c r="C25" s="17"/>
      <c r="D25" s="17"/>
      <c r="E25" s="222">
        <v>612978558959</v>
      </c>
      <c r="F25" s="223"/>
      <c r="G25" s="224"/>
      <c r="H25" s="225"/>
      <c r="I25" s="226"/>
      <c r="J25" s="15">
        <v>19.989999999999998</v>
      </c>
      <c r="K25" s="17"/>
      <c r="L25" s="17"/>
      <c r="M25" s="17"/>
    </row>
    <row r="26" spans="1:13" ht="23.1" customHeight="1" x14ac:dyDescent="0.25">
      <c r="A26" s="227" t="s">
        <v>162</v>
      </c>
      <c r="B26" s="228"/>
      <c r="C26" s="18"/>
      <c r="D26" s="18"/>
      <c r="E26" s="229">
        <v>612978560761</v>
      </c>
      <c r="F26" s="230"/>
      <c r="G26" s="231"/>
      <c r="H26" s="232"/>
      <c r="I26" s="233"/>
      <c r="J26" s="12">
        <v>24.99</v>
      </c>
      <c r="K26" s="18"/>
      <c r="L26" s="18"/>
      <c r="M26" s="18"/>
    </row>
    <row r="27" spans="1:13" ht="23.1" customHeight="1" x14ac:dyDescent="0.25">
      <c r="A27" s="220" t="s">
        <v>163</v>
      </c>
      <c r="B27" s="221"/>
      <c r="C27" s="17"/>
      <c r="D27" s="17"/>
      <c r="E27" s="222">
        <v>612978560778</v>
      </c>
      <c r="F27" s="223"/>
      <c r="G27" s="224"/>
      <c r="H27" s="225"/>
      <c r="I27" s="226"/>
      <c r="J27" s="15">
        <v>24.99</v>
      </c>
      <c r="K27" s="17"/>
      <c r="L27" s="17"/>
      <c r="M27" s="17"/>
    </row>
    <row r="28" spans="1:13" ht="23.1" customHeight="1" x14ac:dyDescent="0.25">
      <c r="A28" s="227" t="s">
        <v>164</v>
      </c>
      <c r="B28" s="228"/>
      <c r="C28" s="18"/>
      <c r="D28" s="18"/>
      <c r="E28" s="229">
        <v>612978560785</v>
      </c>
      <c r="F28" s="230"/>
      <c r="G28" s="231"/>
      <c r="H28" s="232"/>
      <c r="I28" s="233"/>
      <c r="J28" s="12">
        <v>24.99</v>
      </c>
      <c r="K28" s="18"/>
      <c r="L28" s="18"/>
      <c r="M28" s="18"/>
    </row>
    <row r="29" spans="1:13" ht="23.1" customHeight="1" x14ac:dyDescent="0.25">
      <c r="A29" s="220" t="s">
        <v>165</v>
      </c>
      <c r="B29" s="221"/>
      <c r="C29" s="17"/>
      <c r="D29" s="17"/>
      <c r="E29" s="222">
        <v>612978560792</v>
      </c>
      <c r="F29" s="223"/>
      <c r="G29" s="224"/>
      <c r="H29" s="225"/>
      <c r="I29" s="226"/>
      <c r="J29" s="15">
        <v>24.99</v>
      </c>
      <c r="K29" s="17"/>
      <c r="L29" s="17"/>
      <c r="M29" s="17"/>
    </row>
    <row r="30" spans="1:13" ht="23.1" customHeight="1" x14ac:dyDescent="0.25">
      <c r="A30" s="227" t="s">
        <v>166</v>
      </c>
      <c r="B30" s="228"/>
      <c r="C30" s="18"/>
      <c r="D30" s="18"/>
      <c r="E30" s="229">
        <v>612978553732</v>
      </c>
      <c r="F30" s="230"/>
      <c r="G30" s="231"/>
      <c r="H30" s="232"/>
      <c r="I30" s="233"/>
      <c r="J30" s="12">
        <v>28.99</v>
      </c>
      <c r="K30" s="18"/>
      <c r="L30" s="18"/>
      <c r="M30" s="18"/>
    </row>
    <row r="31" spans="1:13" ht="23.1" customHeight="1" x14ac:dyDescent="0.25">
      <c r="A31" s="220" t="s">
        <v>167</v>
      </c>
      <c r="B31" s="221"/>
      <c r="C31" s="17"/>
      <c r="D31" s="17"/>
      <c r="E31" s="222">
        <v>612978560372</v>
      </c>
      <c r="F31" s="223"/>
      <c r="G31" s="224"/>
      <c r="H31" s="225"/>
      <c r="I31" s="226"/>
      <c r="J31" s="15">
        <v>26.99</v>
      </c>
      <c r="K31" s="17"/>
      <c r="L31" s="17"/>
      <c r="M31" s="17"/>
    </row>
    <row r="32" spans="1:13" ht="23.1" customHeight="1" x14ac:dyDescent="0.25">
      <c r="A32" s="227" t="s">
        <v>168</v>
      </c>
      <c r="B32" s="228"/>
      <c r="C32" s="18"/>
      <c r="D32" s="18"/>
      <c r="E32" s="229">
        <v>612978560389</v>
      </c>
      <c r="F32" s="230"/>
      <c r="G32" s="231"/>
      <c r="H32" s="232"/>
      <c r="I32" s="233"/>
      <c r="J32" s="12">
        <v>26.99</v>
      </c>
      <c r="K32" s="18"/>
      <c r="L32" s="18"/>
      <c r="M32" s="18"/>
    </row>
    <row r="33" spans="1:13" ht="23.1" customHeight="1" x14ac:dyDescent="0.25">
      <c r="A33" s="220" t="s">
        <v>169</v>
      </c>
      <c r="B33" s="221"/>
      <c r="C33" s="17"/>
      <c r="D33" s="17"/>
      <c r="E33" s="222">
        <v>612978560396</v>
      </c>
      <c r="F33" s="223"/>
      <c r="G33" s="224"/>
      <c r="H33" s="225"/>
      <c r="I33" s="226"/>
      <c r="J33" s="15">
        <v>26.99</v>
      </c>
      <c r="K33" s="17"/>
      <c r="L33" s="17"/>
      <c r="M33" s="17"/>
    </row>
    <row r="34" spans="1:13" ht="24" customHeight="1" x14ac:dyDescent="0.25">
      <c r="A34" s="227" t="s">
        <v>170</v>
      </c>
      <c r="B34" s="228"/>
      <c r="C34" s="18"/>
      <c r="D34" s="18"/>
      <c r="E34" s="229">
        <v>612978560402</v>
      </c>
      <c r="F34" s="230"/>
      <c r="G34" s="231"/>
      <c r="H34" s="232"/>
      <c r="I34" s="233"/>
      <c r="J34" s="12">
        <v>26.99</v>
      </c>
      <c r="K34" s="18"/>
      <c r="L34" s="18"/>
      <c r="M34" s="18"/>
    </row>
    <row r="35" spans="1:13" ht="23.1" customHeight="1" x14ac:dyDescent="0.25">
      <c r="A35" s="220" t="s">
        <v>171</v>
      </c>
      <c r="B35" s="221"/>
      <c r="C35" s="17"/>
      <c r="D35" s="17"/>
      <c r="E35" s="222">
        <v>612978559437</v>
      </c>
      <c r="F35" s="223"/>
      <c r="G35" s="224"/>
      <c r="H35" s="225"/>
      <c r="I35" s="226"/>
      <c r="J35" s="15">
        <v>24.99</v>
      </c>
      <c r="K35" s="17"/>
      <c r="L35" s="17"/>
      <c r="M35" s="17"/>
    </row>
    <row r="36" spans="1:13" ht="23.1" customHeight="1" x14ac:dyDescent="0.25">
      <c r="A36" s="227" t="s">
        <v>172</v>
      </c>
      <c r="B36" s="228"/>
      <c r="C36" s="18"/>
      <c r="D36" s="18"/>
      <c r="E36" s="229">
        <v>612978559444</v>
      </c>
      <c r="F36" s="230"/>
      <c r="G36" s="231"/>
      <c r="H36" s="232"/>
      <c r="I36" s="233"/>
      <c r="J36" s="12">
        <v>24.99</v>
      </c>
      <c r="K36" s="18"/>
      <c r="L36" s="18"/>
      <c r="M36" s="18"/>
    </row>
    <row r="37" spans="1:13" ht="22.65" customHeight="1" x14ac:dyDescent="0.25">
      <c r="A37" s="220" t="s">
        <v>173</v>
      </c>
      <c r="B37" s="221"/>
      <c r="C37" s="17"/>
      <c r="D37" s="17"/>
      <c r="E37" s="222">
        <v>612978559451</v>
      </c>
      <c r="F37" s="223"/>
      <c r="G37" s="224"/>
      <c r="H37" s="225"/>
      <c r="I37" s="226"/>
      <c r="J37" s="15">
        <v>24.99</v>
      </c>
      <c r="K37" s="17"/>
      <c r="L37" s="17"/>
      <c r="M37" s="17"/>
    </row>
    <row r="38" spans="1:13" ht="21.9" customHeight="1" x14ac:dyDescent="0.25">
      <c r="A38" s="227" t="s">
        <v>174</v>
      </c>
      <c r="B38" s="228"/>
      <c r="C38" s="18"/>
      <c r="D38" s="18"/>
      <c r="E38" s="229">
        <v>612978559468</v>
      </c>
      <c r="F38" s="230"/>
      <c r="G38" s="231"/>
      <c r="H38" s="232"/>
      <c r="I38" s="233"/>
      <c r="J38" s="12">
        <v>24.99</v>
      </c>
      <c r="K38" s="18"/>
      <c r="L38" s="18"/>
      <c r="M38" s="18"/>
    </row>
    <row r="39" spans="1:13" ht="24" customHeight="1" x14ac:dyDescent="0.25">
      <c r="A39" s="220" t="s">
        <v>175</v>
      </c>
      <c r="B39" s="221"/>
      <c r="C39" s="17"/>
      <c r="D39" s="17"/>
      <c r="E39" s="222">
        <v>612978554173</v>
      </c>
      <c r="F39" s="223"/>
      <c r="G39" s="224"/>
      <c r="H39" s="225"/>
      <c r="I39" s="226"/>
      <c r="J39" s="15">
        <v>28.99</v>
      </c>
      <c r="K39" s="17"/>
      <c r="L39" s="17"/>
      <c r="M39" s="17"/>
    </row>
    <row r="40" spans="1:13" ht="27" customHeight="1" x14ac:dyDescent="0.25">
      <c r="A40" s="227" t="s">
        <v>176</v>
      </c>
      <c r="B40" s="228"/>
      <c r="C40" s="56"/>
      <c r="D40" s="56"/>
      <c r="E40" s="229">
        <v>612978562123</v>
      </c>
      <c r="F40" s="230"/>
      <c r="G40" s="231"/>
      <c r="H40" s="232"/>
      <c r="I40" s="233"/>
      <c r="J40" s="12">
        <v>24.99</v>
      </c>
      <c r="K40" s="56"/>
      <c r="L40" s="56"/>
      <c r="M40" s="56"/>
    </row>
  </sheetData>
  <mergeCells count="66">
    <mergeCell ref="A19:M19"/>
    <mergeCell ref="A20:B20"/>
    <mergeCell ref="H20:I20"/>
    <mergeCell ref="G2:M5"/>
    <mergeCell ref="G1:M1"/>
    <mergeCell ref="E20:G20"/>
    <mergeCell ref="A21:B21"/>
    <mergeCell ref="E21:G21"/>
    <mergeCell ref="H21:I21"/>
    <mergeCell ref="A22:B22"/>
    <mergeCell ref="E22:G22"/>
    <mergeCell ref="H22:I22"/>
    <mergeCell ref="A23:B23"/>
    <mergeCell ref="E23:G23"/>
    <mergeCell ref="H23:I23"/>
    <mergeCell ref="A24:B24"/>
    <mergeCell ref="E24:G24"/>
    <mergeCell ref="H24:I24"/>
    <mergeCell ref="A25:B25"/>
    <mergeCell ref="E25:G25"/>
    <mergeCell ref="H25:I25"/>
    <mergeCell ref="A26:B26"/>
    <mergeCell ref="E26:G26"/>
    <mergeCell ref="H26:I26"/>
    <mergeCell ref="A27:B27"/>
    <mergeCell ref="E27:G27"/>
    <mergeCell ref="H27:I27"/>
    <mergeCell ref="A28:B28"/>
    <mergeCell ref="E28:G28"/>
    <mergeCell ref="H28:I28"/>
    <mergeCell ref="A29:B29"/>
    <mergeCell ref="E29:G29"/>
    <mergeCell ref="H29:I29"/>
    <mergeCell ref="A30:B30"/>
    <mergeCell ref="E30:G30"/>
    <mergeCell ref="H30:I30"/>
    <mergeCell ref="A31:B31"/>
    <mergeCell ref="E31:G31"/>
    <mergeCell ref="H31:I31"/>
    <mergeCell ref="A32:B32"/>
    <mergeCell ref="E32:G32"/>
    <mergeCell ref="H32:I32"/>
    <mergeCell ref="A33:B33"/>
    <mergeCell ref="E33:G33"/>
    <mergeCell ref="H33:I33"/>
    <mergeCell ref="A34:B34"/>
    <mergeCell ref="E34:G34"/>
    <mergeCell ref="H34:I34"/>
    <mergeCell ref="A35:B35"/>
    <mergeCell ref="E35:G35"/>
    <mergeCell ref="H35:I35"/>
    <mergeCell ref="A36:B36"/>
    <mergeCell ref="E36:G36"/>
    <mergeCell ref="H36:I36"/>
    <mergeCell ref="A37:B37"/>
    <mergeCell ref="E37:G37"/>
    <mergeCell ref="H37:I37"/>
    <mergeCell ref="A38:B38"/>
    <mergeCell ref="E38:G38"/>
    <mergeCell ref="H38:I38"/>
    <mergeCell ref="A39:B39"/>
    <mergeCell ref="E39:G39"/>
    <mergeCell ref="H39:I39"/>
    <mergeCell ref="A40:B40"/>
    <mergeCell ref="E40:G40"/>
    <mergeCell ref="H40:I40"/>
  </mergeCells>
  <pageMargins left="0.7" right="0.7" top="0.75" bottom="0.75" header="0.3" footer="0.3"/>
  <pageSetup scale="8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48B5A-49DE-4065-B66E-1D71D0CE1E15}">
  <sheetPr>
    <pageSetUpPr fitToPage="1"/>
  </sheetPr>
  <dimension ref="A1:M21"/>
  <sheetViews>
    <sheetView workbookViewId="0">
      <selection activeCell="C1" sqref="C1"/>
    </sheetView>
  </sheetViews>
  <sheetFormatPr defaultColWidth="8.7773437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4" style="16" customWidth="1"/>
    <col min="7" max="7" width="12" style="16" customWidth="1"/>
    <col min="8" max="8" width="2.109375" style="16" customWidth="1"/>
    <col min="9" max="9" width="4.10937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7.109375" style="16" customWidth="1"/>
    <col min="15" max="16384" width="8.77734375" style="16"/>
  </cols>
  <sheetData>
    <row r="1" spans="2:13" s="21" customFormat="1" ht="57" customHeight="1" thickBot="1" x14ac:dyDescent="0.4">
      <c r="B1" s="22"/>
      <c r="C1" s="23"/>
      <c r="D1" s="24"/>
      <c r="E1" s="24"/>
      <c r="F1" s="47"/>
      <c r="G1" s="205" t="s">
        <v>41</v>
      </c>
      <c r="H1" s="206"/>
      <c r="I1" s="206"/>
      <c r="J1" s="206"/>
      <c r="K1" s="206"/>
      <c r="L1" s="206"/>
      <c r="M1" s="207"/>
    </row>
    <row r="2" spans="2:13" s="21" customFormat="1" ht="13.2" customHeight="1" x14ac:dyDescent="0.25">
      <c r="B2" s="22"/>
      <c r="D2" s="30"/>
      <c r="E2" s="30"/>
      <c r="F2" s="47"/>
      <c r="G2" s="239" t="s">
        <v>16</v>
      </c>
      <c r="H2" s="240"/>
      <c r="I2" s="240"/>
      <c r="J2" s="240"/>
      <c r="K2" s="240"/>
      <c r="L2" s="240"/>
      <c r="M2" s="241"/>
    </row>
    <row r="3" spans="2:13" s="21" customFormat="1" x14ac:dyDescent="0.25">
      <c r="B3" s="22"/>
      <c r="D3" s="30"/>
      <c r="E3" s="30"/>
      <c r="F3" s="30"/>
      <c r="G3" s="242"/>
      <c r="H3" s="243"/>
      <c r="I3" s="243"/>
      <c r="J3" s="243"/>
      <c r="K3" s="243"/>
      <c r="L3" s="243"/>
      <c r="M3" s="244"/>
    </row>
    <row r="4" spans="2:13" s="21" customFormat="1" x14ac:dyDescent="0.25">
      <c r="B4" s="22"/>
      <c r="D4" s="30"/>
      <c r="E4" s="30"/>
      <c r="F4" s="30"/>
      <c r="G4" s="242"/>
      <c r="H4" s="243"/>
      <c r="I4" s="243"/>
      <c r="J4" s="243"/>
      <c r="K4" s="243"/>
      <c r="L4" s="243"/>
      <c r="M4" s="244"/>
    </row>
    <row r="5" spans="2:13" s="21" customFormat="1" ht="13.8" thickBot="1" x14ac:dyDescent="0.3">
      <c r="B5" s="22"/>
      <c r="D5" s="30"/>
      <c r="E5" s="30"/>
      <c r="F5" s="30"/>
      <c r="G5" s="245"/>
      <c r="H5" s="246"/>
      <c r="I5" s="246"/>
      <c r="J5" s="246"/>
      <c r="K5" s="246"/>
      <c r="L5" s="246"/>
      <c r="M5" s="247"/>
    </row>
    <row r="6" spans="2:13" s="21" customFormat="1" x14ac:dyDescent="0.25">
      <c r="B6" s="22"/>
      <c r="G6" s="22"/>
      <c r="H6" s="22"/>
      <c r="I6" s="22"/>
    </row>
    <row r="7" spans="2:13" s="21" customFormat="1" x14ac:dyDescent="0.25">
      <c r="B7" s="22"/>
      <c r="G7" s="22"/>
      <c r="H7" s="22"/>
      <c r="I7" s="22"/>
    </row>
    <row r="8" spans="2:13" s="21" customFormat="1" x14ac:dyDescent="0.25">
      <c r="B8" s="22"/>
      <c r="G8" s="22"/>
      <c r="H8" s="22"/>
      <c r="I8" s="22"/>
    </row>
    <row r="9" spans="2:13" s="21" customFormat="1" x14ac:dyDescent="0.25">
      <c r="B9" s="22"/>
      <c r="G9" s="22"/>
      <c r="H9" s="22"/>
      <c r="I9" s="22"/>
    </row>
    <row r="10" spans="2:13" s="21" customFormat="1" x14ac:dyDescent="0.25">
      <c r="B10" s="22"/>
      <c r="G10" s="22"/>
      <c r="H10" s="22"/>
      <c r="I10" s="22"/>
    </row>
    <row r="11" spans="2:13" s="21" customFormat="1" x14ac:dyDescent="0.25">
      <c r="B11" s="22"/>
      <c r="G11" s="22"/>
      <c r="H11" s="22"/>
      <c r="I11" s="22"/>
    </row>
    <row r="12" spans="2:13" s="21" customFormat="1" x14ac:dyDescent="0.25">
      <c r="B12" s="22"/>
      <c r="G12" s="22"/>
      <c r="H12" s="22"/>
      <c r="I12" s="22"/>
    </row>
    <row r="13" spans="2:13" s="21" customFormat="1" x14ac:dyDescent="0.25">
      <c r="B13" s="22"/>
      <c r="G13" s="22"/>
      <c r="H13" s="22"/>
      <c r="I13" s="22"/>
    </row>
    <row r="14" spans="2:13" s="21" customFormat="1" x14ac:dyDescent="0.25">
      <c r="B14" s="22"/>
      <c r="G14" s="22"/>
      <c r="H14" s="22"/>
      <c r="I14" s="22"/>
    </row>
    <row r="15" spans="2:13" s="21" customFormat="1" x14ac:dyDescent="0.25">
      <c r="B15" s="22"/>
      <c r="G15" s="22"/>
      <c r="H15" s="22"/>
      <c r="I15" s="22"/>
    </row>
    <row r="16" spans="2:13" s="21" customFormat="1" x14ac:dyDescent="0.25">
      <c r="B16" s="22"/>
      <c r="G16" s="22"/>
      <c r="H16" s="22"/>
      <c r="I16" s="22"/>
    </row>
    <row r="17" spans="1:13" s="21" customFormat="1" x14ac:dyDescent="0.25">
      <c r="B17" s="22"/>
      <c r="G17" s="22"/>
      <c r="H17" s="22"/>
      <c r="I17" s="22"/>
    </row>
    <row r="18" spans="1:13" ht="14.25" customHeight="1" x14ac:dyDescent="0.25">
      <c r="A18" s="260" t="s">
        <v>0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2"/>
    </row>
    <row r="19" spans="1:13" ht="25.5" customHeight="1" x14ac:dyDescent="0.25">
      <c r="A19" s="257" t="s">
        <v>1</v>
      </c>
      <c r="B19" s="259"/>
      <c r="C19" s="27" t="s">
        <v>2</v>
      </c>
      <c r="D19" s="27" t="s">
        <v>3</v>
      </c>
      <c r="E19" s="257" t="s">
        <v>4</v>
      </c>
      <c r="F19" s="258"/>
      <c r="G19" s="259"/>
      <c r="H19" s="257" t="s">
        <v>5</v>
      </c>
      <c r="I19" s="259"/>
      <c r="J19" s="27" t="s">
        <v>6</v>
      </c>
      <c r="K19" s="27" t="s">
        <v>7</v>
      </c>
      <c r="L19" s="27" t="s">
        <v>8</v>
      </c>
      <c r="M19" s="27" t="s">
        <v>9</v>
      </c>
    </row>
    <row r="20" spans="1:13" ht="15.6" customHeight="1" x14ac:dyDescent="0.25">
      <c r="A20" s="220" t="s">
        <v>178</v>
      </c>
      <c r="B20" s="221"/>
      <c r="C20" s="33" t="s">
        <v>179</v>
      </c>
      <c r="D20" s="35" t="s">
        <v>56</v>
      </c>
      <c r="E20" s="222">
        <v>9780825446740</v>
      </c>
      <c r="F20" s="223"/>
      <c r="G20" s="224"/>
      <c r="H20" s="300"/>
      <c r="I20" s="301"/>
      <c r="J20" s="32">
        <v>17.989999999999998</v>
      </c>
      <c r="K20" s="17"/>
      <c r="L20" s="17"/>
      <c r="M20" s="17"/>
    </row>
    <row r="21" spans="1:13" ht="27" customHeight="1" x14ac:dyDescent="0.25"/>
  </sheetData>
  <mergeCells count="9">
    <mergeCell ref="A20:B20"/>
    <mergeCell ref="E20:G20"/>
    <mergeCell ref="H20:I20"/>
    <mergeCell ref="G1:M1"/>
    <mergeCell ref="G2:M5"/>
    <mergeCell ref="A18:M18"/>
    <mergeCell ref="A19:B19"/>
    <mergeCell ref="H19:I19"/>
    <mergeCell ref="E19:G19"/>
  </mergeCells>
  <pageMargins left="0.7" right="0.7" top="0.75" bottom="0.75" header="0.3" footer="0.3"/>
  <pageSetup scale="8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51ABB-3901-4AB2-8397-6BB395591FB3}">
  <sheetPr>
    <pageSetUpPr fitToPage="1"/>
  </sheetPr>
  <dimension ref="A1:M21"/>
  <sheetViews>
    <sheetView workbookViewId="0">
      <selection activeCell="C1" sqref="C1"/>
    </sheetView>
  </sheetViews>
  <sheetFormatPr defaultColWidth="9.3320312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4" style="16" customWidth="1"/>
    <col min="7" max="7" width="12" style="16" customWidth="1"/>
    <col min="8" max="8" width="2.109375" style="16" customWidth="1"/>
    <col min="9" max="9" width="4.10937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7.109375" style="16" customWidth="1"/>
    <col min="15" max="16384" width="9.33203125" style="16"/>
  </cols>
  <sheetData>
    <row r="1" spans="2:13" s="21" customFormat="1" ht="61.5" customHeight="1" thickBot="1" x14ac:dyDescent="0.4">
      <c r="B1" s="22"/>
      <c r="C1" s="23"/>
      <c r="D1" s="5"/>
      <c r="E1" s="5"/>
      <c r="F1" s="5"/>
      <c r="G1" s="205" t="s">
        <v>42</v>
      </c>
      <c r="H1" s="206"/>
      <c r="I1" s="206"/>
      <c r="J1" s="206"/>
      <c r="K1" s="206"/>
      <c r="L1" s="206"/>
      <c r="M1" s="207"/>
    </row>
    <row r="2" spans="2:13" s="21" customFormat="1" ht="27" customHeight="1" x14ac:dyDescent="0.25">
      <c r="B2" s="22"/>
      <c r="D2" s="11"/>
      <c r="E2" s="11"/>
      <c r="F2" s="11"/>
      <c r="G2" s="239" t="s">
        <v>24</v>
      </c>
      <c r="H2" s="240"/>
      <c r="I2" s="240"/>
      <c r="J2" s="240"/>
      <c r="K2" s="240"/>
      <c r="L2" s="240"/>
      <c r="M2" s="241"/>
    </row>
    <row r="3" spans="2:13" s="21" customFormat="1" x14ac:dyDescent="0.25">
      <c r="B3" s="22"/>
      <c r="D3" s="11"/>
      <c r="E3" s="11"/>
      <c r="F3" s="11"/>
      <c r="G3" s="242"/>
      <c r="H3" s="243"/>
      <c r="I3" s="243"/>
      <c r="J3" s="243"/>
      <c r="K3" s="243"/>
      <c r="L3" s="243"/>
      <c r="M3" s="244"/>
    </row>
    <row r="4" spans="2:13" s="21" customFormat="1" ht="13.8" thickBot="1" x14ac:dyDescent="0.3">
      <c r="B4" s="22"/>
      <c r="D4" s="11"/>
      <c r="E4" s="11"/>
      <c r="F4" s="11"/>
      <c r="G4" s="245"/>
      <c r="H4" s="246"/>
      <c r="I4" s="246"/>
      <c r="J4" s="246"/>
      <c r="K4" s="246"/>
      <c r="L4" s="246"/>
      <c r="M4" s="247"/>
    </row>
    <row r="5" spans="2:13" s="21" customFormat="1" x14ac:dyDescent="0.25">
      <c r="B5" s="22"/>
      <c r="G5" s="22"/>
      <c r="H5" s="22"/>
      <c r="I5" s="22"/>
    </row>
    <row r="6" spans="2:13" s="21" customFormat="1" x14ac:dyDescent="0.25">
      <c r="B6" s="22"/>
      <c r="G6" s="22"/>
      <c r="H6" s="22"/>
      <c r="I6" s="22"/>
    </row>
    <row r="7" spans="2:13" s="21" customFormat="1" x14ac:dyDescent="0.25">
      <c r="B7" s="22"/>
      <c r="G7" s="22"/>
      <c r="H7" s="22"/>
      <c r="I7" s="22"/>
    </row>
    <row r="8" spans="2:13" s="21" customFormat="1" x14ac:dyDescent="0.25">
      <c r="B8" s="22"/>
      <c r="G8" s="22"/>
      <c r="H8" s="22"/>
      <c r="I8" s="22"/>
    </row>
    <row r="9" spans="2:13" s="21" customFormat="1" x14ac:dyDescent="0.25">
      <c r="B9" s="22"/>
      <c r="G9" s="22"/>
      <c r="H9" s="22"/>
      <c r="I9" s="22"/>
    </row>
    <row r="10" spans="2:13" s="21" customFormat="1" x14ac:dyDescent="0.25">
      <c r="B10" s="22"/>
      <c r="G10" s="22"/>
      <c r="H10" s="22"/>
      <c r="I10" s="22"/>
    </row>
    <row r="11" spans="2:13" s="21" customFormat="1" x14ac:dyDescent="0.25">
      <c r="B11" s="22"/>
      <c r="G11" s="22"/>
      <c r="H11" s="22"/>
      <c r="I11" s="22"/>
    </row>
    <row r="12" spans="2:13" s="21" customFormat="1" x14ac:dyDescent="0.25">
      <c r="B12" s="22"/>
      <c r="G12" s="22"/>
      <c r="H12" s="22"/>
      <c r="I12" s="22"/>
    </row>
    <row r="13" spans="2:13" s="21" customFormat="1" x14ac:dyDescent="0.25">
      <c r="B13" s="22"/>
      <c r="G13" s="22"/>
      <c r="H13" s="22"/>
      <c r="I13" s="22"/>
    </row>
    <row r="14" spans="2:13" s="21" customFormat="1" x14ac:dyDescent="0.25">
      <c r="B14" s="22"/>
      <c r="G14" s="22"/>
      <c r="H14" s="22"/>
      <c r="I14" s="22"/>
    </row>
    <row r="15" spans="2:13" s="21" customFormat="1" x14ac:dyDescent="0.25">
      <c r="B15" s="22"/>
      <c r="G15" s="22"/>
      <c r="H15" s="22"/>
      <c r="I15" s="22"/>
    </row>
    <row r="16" spans="2:13" s="21" customFormat="1" x14ac:dyDescent="0.25">
      <c r="B16" s="22"/>
      <c r="G16" s="22"/>
      <c r="H16" s="22"/>
      <c r="I16" s="22"/>
    </row>
    <row r="17" spans="1:13" ht="14.25" customHeight="1" x14ac:dyDescent="0.25">
      <c r="A17" s="260" t="s">
        <v>0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2"/>
    </row>
    <row r="18" spans="1:13" ht="29.25" customHeight="1" x14ac:dyDescent="0.25">
      <c r="A18" s="257" t="s">
        <v>1</v>
      </c>
      <c r="B18" s="259"/>
      <c r="C18" s="27" t="s">
        <v>2</v>
      </c>
      <c r="D18" s="27" t="s">
        <v>3</v>
      </c>
      <c r="E18" s="257" t="s">
        <v>4</v>
      </c>
      <c r="F18" s="258"/>
      <c r="G18" s="259"/>
      <c r="H18" s="257" t="s">
        <v>5</v>
      </c>
      <c r="I18" s="259"/>
      <c r="J18" s="27" t="s">
        <v>6</v>
      </c>
      <c r="K18" s="27" t="s">
        <v>7</v>
      </c>
      <c r="L18" s="27" t="s">
        <v>8</v>
      </c>
      <c r="M18" s="27" t="s">
        <v>9</v>
      </c>
    </row>
    <row r="19" spans="1:13" ht="15.9" customHeight="1" x14ac:dyDescent="0.25">
      <c r="A19" s="220" t="s">
        <v>180</v>
      </c>
      <c r="B19" s="221"/>
      <c r="C19" s="33" t="s">
        <v>181</v>
      </c>
      <c r="D19" s="35" t="s">
        <v>51</v>
      </c>
      <c r="E19" s="222">
        <v>9780802424419</v>
      </c>
      <c r="F19" s="223"/>
      <c r="G19" s="224"/>
      <c r="H19" s="225"/>
      <c r="I19" s="226"/>
      <c r="J19" s="15">
        <v>17.989999999999998</v>
      </c>
      <c r="K19" s="58"/>
      <c r="L19" s="58"/>
      <c r="M19" s="58"/>
    </row>
    <row r="20" spans="1:13" ht="15.9" customHeight="1" x14ac:dyDescent="0.25">
      <c r="A20" s="302" t="s">
        <v>207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303"/>
    </row>
    <row r="21" spans="1:13" ht="22.65" customHeight="1" x14ac:dyDescent="0.25">
      <c r="A21" s="227" t="s">
        <v>182</v>
      </c>
      <c r="B21" s="228"/>
      <c r="C21" s="34" t="s">
        <v>183</v>
      </c>
      <c r="D21" s="36" t="s">
        <v>51</v>
      </c>
      <c r="E21" s="229">
        <v>9780802425270</v>
      </c>
      <c r="F21" s="230"/>
      <c r="G21" s="231"/>
      <c r="H21" s="232"/>
      <c r="I21" s="233"/>
      <c r="J21" s="12">
        <v>14.99</v>
      </c>
      <c r="K21" s="18"/>
      <c r="L21" s="18"/>
      <c r="M21" s="18"/>
    </row>
  </sheetData>
  <mergeCells count="13">
    <mergeCell ref="A21:B21"/>
    <mergeCell ref="E21:G21"/>
    <mergeCell ref="H21:I21"/>
    <mergeCell ref="G1:M1"/>
    <mergeCell ref="G2:M4"/>
    <mergeCell ref="E18:G18"/>
    <mergeCell ref="A20:M20"/>
    <mergeCell ref="A17:M17"/>
    <mergeCell ref="A18:B18"/>
    <mergeCell ref="H18:I18"/>
    <mergeCell ref="A19:B19"/>
    <mergeCell ref="E19:G19"/>
    <mergeCell ref="H19:I19"/>
  </mergeCells>
  <pageMargins left="0.7" right="0.7" top="0.75" bottom="0.75" header="0.3" footer="0.3"/>
  <pageSetup scale="8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6FCEE-C2B4-4C6E-91EF-7E629C777EDE}">
  <dimension ref="A1:N26"/>
  <sheetViews>
    <sheetView workbookViewId="0">
      <selection activeCell="J22" sqref="J22"/>
    </sheetView>
  </sheetViews>
  <sheetFormatPr defaultColWidth="8.7773437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4" style="16" customWidth="1"/>
    <col min="7" max="7" width="12" style="16" customWidth="1"/>
    <col min="8" max="8" width="2.109375" style="16" customWidth="1"/>
    <col min="9" max="9" width="4.10937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7.109375" style="16" customWidth="1"/>
    <col min="15" max="15" width="2.44140625" style="16" customWidth="1"/>
    <col min="16" max="16384" width="8.77734375" style="16"/>
  </cols>
  <sheetData>
    <row r="1" spans="4:13" s="21" customFormat="1" ht="61.5" customHeight="1" thickBot="1" x14ac:dyDescent="0.45">
      <c r="D1" s="48"/>
      <c r="E1" s="48"/>
      <c r="F1" s="47"/>
      <c r="G1" s="205" t="s">
        <v>43</v>
      </c>
      <c r="H1" s="206"/>
      <c r="I1" s="206"/>
      <c r="J1" s="206"/>
      <c r="K1" s="206"/>
      <c r="L1" s="206"/>
      <c r="M1" s="207"/>
    </row>
    <row r="2" spans="4:13" s="21" customFormat="1" ht="15" customHeight="1" x14ac:dyDescent="0.25">
      <c r="D2" s="30"/>
      <c r="E2" s="30"/>
      <c r="F2" s="47"/>
      <c r="G2" s="239" t="s">
        <v>22</v>
      </c>
      <c r="H2" s="240"/>
      <c r="I2" s="240"/>
      <c r="J2" s="240"/>
      <c r="K2" s="240"/>
      <c r="L2" s="240"/>
      <c r="M2" s="241"/>
    </row>
    <row r="3" spans="4:13" s="21" customFormat="1" ht="26.25" customHeight="1" x14ac:dyDescent="0.25">
      <c r="D3" s="30"/>
      <c r="E3" s="30"/>
      <c r="F3" s="30"/>
      <c r="G3" s="242"/>
      <c r="H3" s="243"/>
      <c r="I3" s="243"/>
      <c r="J3" s="243"/>
      <c r="K3" s="243"/>
      <c r="L3" s="243"/>
      <c r="M3" s="244"/>
    </row>
    <row r="4" spans="4:13" s="21" customFormat="1" ht="40.950000000000003" customHeight="1" thickBot="1" x14ac:dyDescent="0.3">
      <c r="D4" s="30"/>
      <c r="E4" s="30"/>
      <c r="F4" s="30"/>
      <c r="G4" s="245"/>
      <c r="H4" s="246"/>
      <c r="I4" s="246"/>
      <c r="J4" s="246"/>
      <c r="K4" s="246"/>
      <c r="L4" s="246"/>
      <c r="M4" s="247"/>
    </row>
    <row r="5" spans="4:13" s="21" customFormat="1" x14ac:dyDescent="0.25">
      <c r="D5" s="22"/>
      <c r="E5" s="22"/>
      <c r="G5" s="26"/>
      <c r="H5" s="26"/>
      <c r="I5" s="26"/>
    </row>
    <row r="6" spans="4:13" s="21" customFormat="1" x14ac:dyDescent="0.25">
      <c r="D6" s="22"/>
      <c r="E6" s="22"/>
      <c r="I6" s="22"/>
    </row>
    <row r="7" spans="4:13" s="21" customFormat="1" x14ac:dyDescent="0.25">
      <c r="D7" s="22"/>
      <c r="E7" s="22"/>
      <c r="I7" s="22"/>
    </row>
    <row r="8" spans="4:13" s="21" customFormat="1" x14ac:dyDescent="0.25">
      <c r="D8" s="22"/>
      <c r="E8" s="22"/>
      <c r="I8" s="22"/>
    </row>
    <row r="9" spans="4:13" s="21" customFormat="1" x14ac:dyDescent="0.25">
      <c r="D9" s="22"/>
      <c r="E9" s="22"/>
      <c r="I9" s="22"/>
    </row>
    <row r="10" spans="4:13" s="21" customFormat="1" x14ac:dyDescent="0.25">
      <c r="D10" s="22"/>
      <c r="E10" s="22"/>
      <c r="I10" s="22"/>
    </row>
    <row r="11" spans="4:13" s="21" customFormat="1" x14ac:dyDescent="0.25">
      <c r="D11" s="22"/>
      <c r="E11" s="22"/>
      <c r="I11" s="22"/>
    </row>
    <row r="12" spans="4:13" s="21" customFormat="1" x14ac:dyDescent="0.25">
      <c r="D12" s="22"/>
      <c r="E12" s="22"/>
      <c r="I12" s="22"/>
    </row>
    <row r="13" spans="4:13" s="21" customFormat="1" x14ac:dyDescent="0.25">
      <c r="D13" s="22"/>
      <c r="E13" s="22"/>
      <c r="I13" s="22"/>
    </row>
    <row r="14" spans="4:13" s="21" customFormat="1" x14ac:dyDescent="0.25">
      <c r="D14" s="22"/>
      <c r="E14" s="22"/>
      <c r="I14" s="22"/>
    </row>
    <row r="15" spans="4:13" s="21" customFormat="1" x14ac:dyDescent="0.25">
      <c r="D15" s="22"/>
      <c r="E15" s="22"/>
      <c r="I15" s="22"/>
    </row>
    <row r="16" spans="4:13" s="21" customFormat="1" x14ac:dyDescent="0.25">
      <c r="D16" s="22"/>
      <c r="E16" s="22"/>
      <c r="I16" s="22"/>
    </row>
    <row r="17" spans="1:14" s="21" customFormat="1" ht="6.6" customHeight="1" x14ac:dyDescent="0.25">
      <c r="D17" s="22"/>
      <c r="E17" s="22"/>
      <c r="I17" s="22"/>
    </row>
    <row r="18" spans="1:14" ht="14.25" customHeight="1" x14ac:dyDescent="0.25">
      <c r="A18" s="260" t="s">
        <v>0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2"/>
    </row>
    <row r="19" spans="1:14" ht="29.25" customHeight="1" x14ac:dyDescent="0.25">
      <c r="A19" s="257" t="s">
        <v>1</v>
      </c>
      <c r="B19" s="259"/>
      <c r="C19" s="27" t="s">
        <v>2</v>
      </c>
      <c r="D19" s="27" t="s">
        <v>3</v>
      </c>
      <c r="E19" s="257" t="s">
        <v>4</v>
      </c>
      <c r="F19" s="258"/>
      <c r="G19" s="259"/>
      <c r="H19" s="257" t="s">
        <v>5</v>
      </c>
      <c r="I19" s="259"/>
      <c r="J19" s="27" t="s">
        <v>6</v>
      </c>
      <c r="K19" s="27" t="s">
        <v>7</v>
      </c>
      <c r="L19" s="27" t="s">
        <v>8</v>
      </c>
      <c r="M19" s="27" t="s">
        <v>9</v>
      </c>
    </row>
    <row r="20" spans="1:14" ht="26.4" customHeight="1" x14ac:dyDescent="0.25">
      <c r="A20" s="220" t="s">
        <v>184</v>
      </c>
      <c r="B20" s="221"/>
      <c r="C20" s="17"/>
      <c r="D20" s="35" t="s">
        <v>48</v>
      </c>
      <c r="E20" s="222">
        <v>9781640701151</v>
      </c>
      <c r="F20" s="223"/>
      <c r="G20" s="224"/>
      <c r="H20" s="225"/>
      <c r="I20" s="226"/>
      <c r="J20" s="15">
        <v>19.989999999999998</v>
      </c>
      <c r="K20" s="15">
        <v>14.97</v>
      </c>
      <c r="L20" s="58"/>
      <c r="M20" s="58"/>
      <c r="N20" s="57"/>
    </row>
    <row r="21" spans="1:14" ht="26.4" customHeight="1" x14ac:dyDescent="0.25">
      <c r="A21" s="227" t="s">
        <v>185</v>
      </c>
      <c r="B21" s="228"/>
      <c r="C21" s="34" t="s">
        <v>186</v>
      </c>
      <c r="D21" s="36" t="s">
        <v>51</v>
      </c>
      <c r="E21" s="229">
        <v>9781627078719</v>
      </c>
      <c r="F21" s="230"/>
      <c r="G21" s="231"/>
      <c r="H21" s="232"/>
      <c r="I21" s="233"/>
      <c r="J21" s="12">
        <v>15.99</v>
      </c>
      <c r="K21" s="12">
        <v>7.97</v>
      </c>
      <c r="L21" s="18"/>
      <c r="M21" s="18"/>
      <c r="N21" s="55"/>
    </row>
    <row r="22" spans="1:14" ht="26.4" customHeight="1" x14ac:dyDescent="0.25">
      <c r="A22" s="220" t="s">
        <v>187</v>
      </c>
      <c r="B22" s="221"/>
      <c r="C22" s="33" t="s">
        <v>186</v>
      </c>
      <c r="D22" s="35" t="s">
        <v>51</v>
      </c>
      <c r="E22" s="222">
        <v>9781627079006</v>
      </c>
      <c r="F22" s="223"/>
      <c r="G22" s="224"/>
      <c r="H22" s="225"/>
      <c r="I22" s="226"/>
      <c r="J22" s="15">
        <v>15.99</v>
      </c>
      <c r="K22" s="15">
        <v>7.97</v>
      </c>
      <c r="L22" s="17"/>
      <c r="M22" s="17"/>
      <c r="N22" s="55"/>
    </row>
    <row r="23" spans="1:14" ht="26.4" customHeight="1" x14ac:dyDescent="0.25">
      <c r="A23" s="227" t="s">
        <v>188</v>
      </c>
      <c r="B23" s="228"/>
      <c r="C23" s="34" t="s">
        <v>189</v>
      </c>
      <c r="D23" s="36" t="s">
        <v>51</v>
      </c>
      <c r="E23" s="229">
        <v>9781627078764</v>
      </c>
      <c r="F23" s="230"/>
      <c r="G23" s="231"/>
      <c r="H23" s="232"/>
      <c r="I23" s="233"/>
      <c r="J23" s="12">
        <v>17.989999999999998</v>
      </c>
      <c r="K23" s="12">
        <v>9.9700000000000006</v>
      </c>
      <c r="L23" s="18"/>
      <c r="M23" s="18"/>
      <c r="N23" s="55"/>
    </row>
    <row r="24" spans="1:14" ht="26.4" customHeight="1" x14ac:dyDescent="0.25">
      <c r="A24" s="220" t="s">
        <v>190</v>
      </c>
      <c r="B24" s="221"/>
      <c r="C24" s="33" t="s">
        <v>191</v>
      </c>
      <c r="D24" s="35" t="s">
        <v>51</v>
      </c>
      <c r="E24" s="222">
        <v>9781640700802</v>
      </c>
      <c r="F24" s="223"/>
      <c r="G24" s="224"/>
      <c r="H24" s="225"/>
      <c r="I24" s="226"/>
      <c r="J24" s="15">
        <v>19.989999999999998</v>
      </c>
      <c r="K24" s="15">
        <v>14.97</v>
      </c>
      <c r="L24" s="17"/>
      <c r="M24" s="17"/>
      <c r="N24" s="55"/>
    </row>
    <row r="25" spans="1:14" ht="26.4" customHeight="1" x14ac:dyDescent="0.25">
      <c r="A25" s="227" t="s">
        <v>192</v>
      </c>
      <c r="B25" s="228"/>
      <c r="C25" s="34" t="s">
        <v>189</v>
      </c>
      <c r="D25" s="36" t="s">
        <v>51</v>
      </c>
      <c r="E25" s="229">
        <v>9781640700741</v>
      </c>
      <c r="F25" s="230"/>
      <c r="G25" s="231"/>
      <c r="H25" s="232"/>
      <c r="I25" s="233"/>
      <c r="J25" s="12">
        <v>29.99</v>
      </c>
      <c r="K25" s="12">
        <v>14.97</v>
      </c>
      <c r="L25" s="18"/>
      <c r="M25" s="18"/>
      <c r="N25" s="55"/>
    </row>
    <row r="26" spans="1:14" ht="26.4" customHeight="1" x14ac:dyDescent="0.25">
      <c r="A26" s="220" t="s">
        <v>193</v>
      </c>
      <c r="B26" s="221"/>
      <c r="C26" s="33" t="s">
        <v>186</v>
      </c>
      <c r="D26" s="35" t="s">
        <v>51</v>
      </c>
      <c r="E26" s="222">
        <v>9781640700734</v>
      </c>
      <c r="F26" s="223"/>
      <c r="G26" s="224"/>
      <c r="H26" s="225"/>
      <c r="I26" s="226"/>
      <c r="J26" s="15">
        <v>19.989999999999998</v>
      </c>
      <c r="K26" s="15">
        <v>14.97</v>
      </c>
      <c r="L26" s="17"/>
      <c r="M26" s="17"/>
      <c r="N26" s="55"/>
    </row>
  </sheetData>
  <mergeCells count="27">
    <mergeCell ref="A18:M18"/>
    <mergeCell ref="A19:B19"/>
    <mergeCell ref="H19:I19"/>
    <mergeCell ref="G1:M1"/>
    <mergeCell ref="G2:M4"/>
    <mergeCell ref="E19:G19"/>
    <mergeCell ref="A20:B20"/>
    <mergeCell ref="E20:G20"/>
    <mergeCell ref="H20:I20"/>
    <mergeCell ref="A21:B21"/>
    <mergeCell ref="E21:G21"/>
    <mergeCell ref="H21:I21"/>
    <mergeCell ref="A22:B22"/>
    <mergeCell ref="E22:G22"/>
    <mergeCell ref="H22:I22"/>
    <mergeCell ref="A23:B23"/>
    <mergeCell ref="E23:G23"/>
    <mergeCell ref="H23:I23"/>
    <mergeCell ref="A26:B26"/>
    <mergeCell ref="E26:G26"/>
    <mergeCell ref="H26:I26"/>
    <mergeCell ref="A24:B24"/>
    <mergeCell ref="E24:G24"/>
    <mergeCell ref="H24:I24"/>
    <mergeCell ref="A25:B25"/>
    <mergeCell ref="E25:G25"/>
    <mergeCell ref="H25:I25"/>
  </mergeCells>
  <pageMargins left="0.7" right="0.7" top="0.75" bottom="0.75" header="0.3" footer="0.3"/>
  <pageSetup scale="8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32"/>
  <sheetViews>
    <sheetView workbookViewId="0">
      <selection activeCell="C2" sqref="C2"/>
    </sheetView>
  </sheetViews>
  <sheetFormatPr defaultRowHeight="13.2" x14ac:dyDescent="0.25"/>
  <cols>
    <col min="1" max="1" width="11.77734375" customWidth="1"/>
    <col min="2" max="2" width="18.7773437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77734375" customWidth="1"/>
    <col min="11" max="11" width="10.6640625" customWidth="1"/>
    <col min="12" max="12" width="8.109375" customWidth="1"/>
    <col min="13" max="13" width="10.6640625" customWidth="1"/>
    <col min="14" max="14" width="7.109375" customWidth="1"/>
    <col min="15" max="15" width="2.44140625" customWidth="1"/>
  </cols>
  <sheetData>
    <row r="1" spans="2:13" s="8" customFormat="1" ht="61.5" customHeight="1" thickBot="1" x14ac:dyDescent="0.4">
      <c r="B1" s="9"/>
      <c r="C1" s="10"/>
      <c r="D1" s="5"/>
      <c r="E1" s="5"/>
      <c r="F1" s="5"/>
      <c r="G1" s="205" t="s">
        <v>44</v>
      </c>
      <c r="H1" s="206"/>
      <c r="I1" s="206"/>
      <c r="J1" s="206"/>
      <c r="K1" s="206"/>
      <c r="L1" s="206"/>
      <c r="M1" s="207"/>
    </row>
    <row r="2" spans="2:13" s="8" customFormat="1" ht="27" customHeight="1" x14ac:dyDescent="0.25">
      <c r="B2" s="9"/>
      <c r="D2" s="11"/>
      <c r="E2" s="11"/>
      <c r="F2" s="11"/>
      <c r="G2" s="239" t="s">
        <v>14</v>
      </c>
      <c r="H2" s="240"/>
      <c r="I2" s="240"/>
      <c r="J2" s="240"/>
      <c r="K2" s="240"/>
      <c r="L2" s="240"/>
      <c r="M2" s="241"/>
    </row>
    <row r="3" spans="2:13" s="8" customFormat="1" x14ac:dyDescent="0.25">
      <c r="B3" s="9"/>
      <c r="D3" s="11"/>
      <c r="E3" s="11"/>
      <c r="F3" s="11"/>
      <c r="G3" s="242"/>
      <c r="H3" s="243"/>
      <c r="I3" s="243"/>
      <c r="J3" s="243"/>
      <c r="K3" s="243"/>
      <c r="L3" s="243"/>
      <c r="M3" s="244"/>
    </row>
    <row r="4" spans="2:13" s="8" customFormat="1" ht="13.8" thickBot="1" x14ac:dyDescent="0.3">
      <c r="B4" s="9"/>
      <c r="D4" s="11"/>
      <c r="E4" s="11"/>
      <c r="F4" s="11"/>
      <c r="G4" s="245"/>
      <c r="H4" s="246"/>
      <c r="I4" s="246"/>
      <c r="J4" s="246"/>
      <c r="K4" s="246"/>
      <c r="L4" s="246"/>
      <c r="M4" s="247"/>
    </row>
    <row r="5" spans="2:13" s="8" customFormat="1" x14ac:dyDescent="0.25">
      <c r="B5" s="9"/>
      <c r="D5" s="11"/>
      <c r="E5" s="11"/>
      <c r="F5" s="11"/>
      <c r="G5" s="11"/>
      <c r="H5" s="11"/>
      <c r="I5" s="11"/>
      <c r="J5" s="11"/>
    </row>
    <row r="6" spans="2:13" s="8" customFormat="1" x14ac:dyDescent="0.25">
      <c r="B6" s="9"/>
      <c r="E6" s="21"/>
      <c r="G6" s="9"/>
      <c r="H6" s="9"/>
      <c r="I6" s="9"/>
    </row>
    <row r="7" spans="2:13" s="8" customFormat="1" x14ac:dyDescent="0.25">
      <c r="B7" s="9"/>
      <c r="E7" s="21"/>
      <c r="G7" s="9"/>
      <c r="H7" s="9"/>
      <c r="I7" s="9"/>
    </row>
    <row r="8" spans="2:13" s="8" customFormat="1" x14ac:dyDescent="0.25">
      <c r="B8" s="9"/>
      <c r="E8" s="21"/>
      <c r="G8" s="9"/>
      <c r="H8" s="9"/>
      <c r="I8" s="9"/>
    </row>
    <row r="9" spans="2:13" s="8" customFormat="1" x14ac:dyDescent="0.25">
      <c r="B9" s="9"/>
      <c r="E9" s="21"/>
      <c r="G9" s="9"/>
      <c r="H9" s="9"/>
      <c r="I9" s="9"/>
    </row>
    <row r="10" spans="2:13" s="8" customFormat="1" x14ac:dyDescent="0.25">
      <c r="B10" s="9"/>
      <c r="E10" s="21"/>
      <c r="G10" s="9"/>
      <c r="H10" s="9"/>
      <c r="I10" s="9"/>
    </row>
    <row r="11" spans="2:13" s="8" customFormat="1" x14ac:dyDescent="0.25">
      <c r="B11" s="9"/>
      <c r="E11" s="21"/>
      <c r="G11" s="9"/>
      <c r="H11" s="9"/>
      <c r="I11" s="9"/>
    </row>
    <row r="12" spans="2:13" s="8" customFormat="1" x14ac:dyDescent="0.25">
      <c r="B12" s="9"/>
      <c r="E12" s="21"/>
      <c r="G12" s="9"/>
      <c r="H12" s="9"/>
      <c r="I12" s="9"/>
    </row>
    <row r="13" spans="2:13" s="8" customFormat="1" x14ac:dyDescent="0.25">
      <c r="B13" s="9"/>
      <c r="E13" s="21"/>
      <c r="G13" s="9"/>
      <c r="H13" s="9"/>
      <c r="I13" s="9"/>
    </row>
    <row r="14" spans="2:13" s="8" customFormat="1" x14ac:dyDescent="0.25">
      <c r="B14" s="9"/>
      <c r="E14" s="21"/>
      <c r="G14" s="9"/>
      <c r="H14" s="9"/>
      <c r="I14" s="9"/>
    </row>
    <row r="15" spans="2:13" s="8" customFormat="1" x14ac:dyDescent="0.25">
      <c r="B15" s="9"/>
      <c r="E15" s="21"/>
      <c r="G15" s="9"/>
      <c r="H15" s="9"/>
      <c r="I15" s="9"/>
    </row>
    <row r="16" spans="2:13" s="8" customFormat="1" x14ac:dyDescent="0.25">
      <c r="B16" s="9"/>
      <c r="E16" s="21"/>
      <c r="G16" s="9"/>
      <c r="H16" s="9"/>
      <c r="I16" s="9"/>
    </row>
    <row r="17" spans="1:14" s="8" customFormat="1" x14ac:dyDescent="0.25">
      <c r="B17" s="9"/>
      <c r="E17" s="21"/>
      <c r="G17" s="9"/>
      <c r="H17" s="9"/>
      <c r="I17" s="9"/>
    </row>
    <row r="18" spans="1:14" s="8" customFormat="1" x14ac:dyDescent="0.25">
      <c r="B18" s="9"/>
      <c r="E18" s="21"/>
      <c r="G18" s="9"/>
      <c r="H18" s="9"/>
      <c r="I18" s="9"/>
    </row>
    <row r="19" spans="1:14" s="8" customFormat="1" x14ac:dyDescent="0.25">
      <c r="A19" s="21"/>
      <c r="B19" s="22"/>
      <c r="C19" s="21"/>
      <c r="D19" s="21"/>
      <c r="E19" s="21"/>
      <c r="G19" s="9"/>
      <c r="H19" s="22"/>
      <c r="I19" s="22"/>
      <c r="J19" s="21"/>
      <c r="K19" s="21"/>
      <c r="L19" s="21"/>
      <c r="M19" s="21"/>
    </row>
    <row r="20" spans="1:14" s="8" customFormat="1" x14ac:dyDescent="0.25">
      <c r="A20" s="21"/>
      <c r="B20" s="22"/>
      <c r="C20" s="21"/>
      <c r="D20" s="21"/>
      <c r="E20" s="21"/>
      <c r="G20" s="9"/>
      <c r="H20" s="22"/>
      <c r="I20" s="22"/>
      <c r="J20" s="21"/>
      <c r="K20" s="21"/>
      <c r="L20" s="21"/>
      <c r="M20" s="21"/>
    </row>
    <row r="21" spans="1:14" s="8" customFormat="1" x14ac:dyDescent="0.25">
      <c r="A21" s="21"/>
      <c r="B21" s="22"/>
      <c r="C21" s="21"/>
      <c r="D21" s="21"/>
      <c r="E21" s="21"/>
      <c r="G21" s="9"/>
      <c r="H21" s="22"/>
      <c r="I21" s="22"/>
      <c r="J21" s="21"/>
      <c r="K21" s="21"/>
      <c r="L21" s="21"/>
      <c r="M21" s="21"/>
    </row>
    <row r="22" spans="1:14" s="8" customFormat="1" x14ac:dyDescent="0.25">
      <c r="A22" s="21"/>
      <c r="B22" s="22"/>
      <c r="C22" s="21"/>
      <c r="D22" s="21"/>
      <c r="E22" s="21"/>
      <c r="G22" s="9"/>
      <c r="H22" s="22"/>
      <c r="I22" s="22"/>
      <c r="J22" s="21"/>
      <c r="K22" s="21"/>
      <c r="L22" s="21"/>
      <c r="M22" s="21"/>
    </row>
    <row r="23" spans="1:14" ht="14.25" customHeight="1" x14ac:dyDescent="0.25">
      <c r="A23" s="234" t="s">
        <v>0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6"/>
    </row>
    <row r="24" spans="1:14" ht="29.25" customHeight="1" x14ac:dyDescent="0.25">
      <c r="A24" s="237" t="s">
        <v>1</v>
      </c>
      <c r="B24" s="238"/>
      <c r="C24" s="1" t="s">
        <v>2</v>
      </c>
      <c r="D24" s="1" t="s">
        <v>3</v>
      </c>
      <c r="E24" s="237" t="s">
        <v>4</v>
      </c>
      <c r="F24" s="248"/>
      <c r="G24" s="238"/>
      <c r="H24" s="237" t="s">
        <v>5</v>
      </c>
      <c r="I24" s="238"/>
      <c r="J24" s="1" t="s">
        <v>6</v>
      </c>
      <c r="K24" s="1" t="s">
        <v>7</v>
      </c>
      <c r="L24" s="1" t="s">
        <v>8</v>
      </c>
      <c r="M24" s="1" t="s">
        <v>9</v>
      </c>
    </row>
    <row r="25" spans="1:14" s="54" customFormat="1" ht="25.8" customHeight="1" x14ac:dyDescent="0.25">
      <c r="A25" s="220" t="s">
        <v>194</v>
      </c>
      <c r="B25" s="221"/>
      <c r="C25" s="19"/>
      <c r="D25" s="19"/>
      <c r="E25" s="222">
        <v>656200523599</v>
      </c>
      <c r="F25" s="223"/>
      <c r="G25" s="224"/>
      <c r="H25" s="225"/>
      <c r="I25" s="226"/>
      <c r="J25" s="15">
        <v>21.99</v>
      </c>
      <c r="K25" s="19"/>
      <c r="L25" s="19"/>
      <c r="M25" s="19"/>
      <c r="N25" s="59"/>
    </row>
    <row r="26" spans="1:14" s="54" customFormat="1" ht="25.8" customHeight="1" x14ac:dyDescent="0.25">
      <c r="A26" s="227" t="s">
        <v>195</v>
      </c>
      <c r="B26" s="228"/>
      <c r="C26" s="20"/>
      <c r="D26" s="20"/>
      <c r="E26" s="229">
        <v>656200523568</v>
      </c>
      <c r="F26" s="230"/>
      <c r="G26" s="231"/>
      <c r="H26" s="232"/>
      <c r="I26" s="233"/>
      <c r="J26" s="12">
        <v>43.99</v>
      </c>
      <c r="K26" s="20"/>
      <c r="L26" s="20"/>
      <c r="M26" s="20"/>
      <c r="N26" s="59"/>
    </row>
    <row r="27" spans="1:14" s="54" customFormat="1" ht="25.8" customHeight="1" x14ac:dyDescent="0.25">
      <c r="A27" s="220" t="s">
        <v>196</v>
      </c>
      <c r="B27" s="221"/>
      <c r="C27" s="19"/>
      <c r="D27" s="19"/>
      <c r="E27" s="222">
        <v>656200523612</v>
      </c>
      <c r="F27" s="223"/>
      <c r="G27" s="224"/>
      <c r="H27" s="225"/>
      <c r="I27" s="226"/>
      <c r="J27" s="15">
        <v>21.99</v>
      </c>
      <c r="K27" s="19"/>
      <c r="L27" s="19"/>
      <c r="M27" s="19"/>
      <c r="N27" s="59"/>
    </row>
    <row r="28" spans="1:14" s="54" customFormat="1" ht="25.8" customHeight="1" x14ac:dyDescent="0.25">
      <c r="A28" s="227" t="s">
        <v>197</v>
      </c>
      <c r="B28" s="228"/>
      <c r="C28" s="20"/>
      <c r="D28" s="20"/>
      <c r="E28" s="229">
        <v>656200516706</v>
      </c>
      <c r="F28" s="230"/>
      <c r="G28" s="231"/>
      <c r="H28" s="232"/>
      <c r="I28" s="233"/>
      <c r="J28" s="12">
        <v>12.99</v>
      </c>
      <c r="K28" s="20"/>
      <c r="L28" s="20"/>
      <c r="M28" s="20"/>
      <c r="N28" s="59"/>
    </row>
    <row r="29" spans="1:14" s="54" customFormat="1" ht="25.8" customHeight="1" x14ac:dyDescent="0.25">
      <c r="A29" s="220" t="s">
        <v>198</v>
      </c>
      <c r="B29" s="221"/>
      <c r="C29" s="19"/>
      <c r="D29" s="19"/>
      <c r="E29" s="222">
        <v>656200516676</v>
      </c>
      <c r="F29" s="223"/>
      <c r="G29" s="224"/>
      <c r="H29" s="225"/>
      <c r="I29" s="226"/>
      <c r="J29" s="15">
        <v>12.99</v>
      </c>
      <c r="K29" s="19"/>
      <c r="L29" s="19"/>
      <c r="M29" s="19"/>
      <c r="N29" s="59"/>
    </row>
    <row r="30" spans="1:14" s="54" customFormat="1" ht="25.8" customHeight="1" x14ac:dyDescent="0.25">
      <c r="A30" s="227" t="s">
        <v>199</v>
      </c>
      <c r="B30" s="228"/>
      <c r="C30" s="20"/>
      <c r="D30" s="20"/>
      <c r="E30" s="229">
        <v>656200408322</v>
      </c>
      <c r="F30" s="230"/>
      <c r="G30" s="231"/>
      <c r="H30" s="232"/>
      <c r="I30" s="233"/>
      <c r="J30" s="12">
        <v>7.99</v>
      </c>
      <c r="K30" s="20"/>
      <c r="L30" s="20"/>
      <c r="M30" s="20"/>
      <c r="N30" s="59"/>
    </row>
    <row r="31" spans="1:14" s="54" customFormat="1" ht="25.8" customHeight="1" x14ac:dyDescent="0.25">
      <c r="A31" s="220" t="s">
        <v>200</v>
      </c>
      <c r="B31" s="221"/>
      <c r="C31" s="19"/>
      <c r="D31" s="19"/>
      <c r="E31" s="222">
        <v>656200523667</v>
      </c>
      <c r="F31" s="223"/>
      <c r="G31" s="224"/>
      <c r="H31" s="225"/>
      <c r="I31" s="226"/>
      <c r="J31" s="15">
        <v>19.989999999999998</v>
      </c>
      <c r="K31" s="19"/>
      <c r="L31" s="19"/>
      <c r="M31" s="19"/>
      <c r="N31" s="59"/>
    </row>
    <row r="32" spans="1:14" x14ac:dyDescent="0.25">
      <c r="D32" s="46"/>
      <c r="E32" s="46"/>
      <c r="F32" s="46"/>
      <c r="G32" s="46"/>
      <c r="H32" s="46"/>
      <c r="I32" s="46"/>
      <c r="J32" s="46"/>
      <c r="K32" s="46"/>
      <c r="L32" s="46"/>
      <c r="M32" s="46"/>
    </row>
  </sheetData>
  <mergeCells count="27">
    <mergeCell ref="A23:M23"/>
    <mergeCell ref="A24:B24"/>
    <mergeCell ref="H24:I24"/>
    <mergeCell ref="G1:M1"/>
    <mergeCell ref="G2:M4"/>
    <mergeCell ref="E24:G24"/>
    <mergeCell ref="A25:B25"/>
    <mergeCell ref="E25:G25"/>
    <mergeCell ref="H25:I25"/>
    <mergeCell ref="A26:B26"/>
    <mergeCell ref="E26:G26"/>
    <mergeCell ref="H26:I26"/>
    <mergeCell ref="A27:B27"/>
    <mergeCell ref="E27:G27"/>
    <mergeCell ref="H27:I27"/>
    <mergeCell ref="A28:B28"/>
    <mergeCell ref="E28:G28"/>
    <mergeCell ref="H28:I28"/>
    <mergeCell ref="A31:B31"/>
    <mergeCell ref="E31:G31"/>
    <mergeCell ref="H31:I31"/>
    <mergeCell ref="A29:B29"/>
    <mergeCell ref="E29:G29"/>
    <mergeCell ref="H29:I29"/>
    <mergeCell ref="A30:B30"/>
    <mergeCell ref="E30:G30"/>
    <mergeCell ref="H30:I30"/>
  </mergeCells>
  <pageMargins left="0.7" right="0.7" top="0.75" bottom="0.75" header="0.3" footer="0.3"/>
  <pageSetup scale="8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47C5A-9122-4EEF-A324-D5FEF636FA27}">
  <dimension ref="A1:N22"/>
  <sheetViews>
    <sheetView workbookViewId="0">
      <selection activeCell="C25" sqref="C25"/>
    </sheetView>
  </sheetViews>
  <sheetFormatPr defaultColWidth="8.7773437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4" style="16" customWidth="1"/>
    <col min="7" max="7" width="12" style="16" customWidth="1"/>
    <col min="8" max="8" width="2.109375" style="16" customWidth="1"/>
    <col min="9" max="9" width="4.10937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7.109375" style="16" customWidth="1"/>
    <col min="15" max="15" width="2.44140625" style="16" customWidth="1"/>
    <col min="16" max="16384" width="8.77734375" style="16"/>
  </cols>
  <sheetData>
    <row r="1" spans="2:13" s="21" customFormat="1" ht="61.5" customHeight="1" thickBot="1" x14ac:dyDescent="0.4">
      <c r="B1" s="11"/>
      <c r="C1" s="23"/>
      <c r="D1" s="5"/>
      <c r="E1" s="5"/>
      <c r="F1" s="5"/>
      <c r="G1" s="205" t="s">
        <v>45</v>
      </c>
      <c r="H1" s="206"/>
      <c r="I1" s="206"/>
      <c r="J1" s="206"/>
      <c r="K1" s="206"/>
      <c r="L1" s="206"/>
      <c r="M1" s="207"/>
    </row>
    <row r="2" spans="2:13" s="21" customFormat="1" ht="18.600000000000001" customHeight="1" x14ac:dyDescent="0.25">
      <c r="B2" s="11"/>
      <c r="D2" s="11"/>
      <c r="E2" s="11"/>
      <c r="F2" s="11"/>
      <c r="G2" s="239" t="s">
        <v>27</v>
      </c>
      <c r="H2" s="240"/>
      <c r="I2" s="240"/>
      <c r="J2" s="240"/>
      <c r="K2" s="240"/>
      <c r="L2" s="240"/>
      <c r="M2" s="241"/>
    </row>
    <row r="3" spans="2:13" s="21" customFormat="1" x14ac:dyDescent="0.25">
      <c r="B3" s="11"/>
      <c r="D3" s="11"/>
      <c r="E3" s="11"/>
      <c r="F3" s="11"/>
      <c r="G3" s="242"/>
      <c r="H3" s="243"/>
      <c r="I3" s="243"/>
      <c r="J3" s="243"/>
      <c r="K3" s="243"/>
      <c r="L3" s="243"/>
      <c r="M3" s="244"/>
    </row>
    <row r="4" spans="2:13" s="21" customFormat="1" x14ac:dyDescent="0.25">
      <c r="B4" s="11"/>
      <c r="D4" s="11"/>
      <c r="E4" s="11"/>
      <c r="F4" s="11"/>
      <c r="G4" s="242"/>
      <c r="H4" s="243"/>
      <c r="I4" s="243"/>
      <c r="J4" s="243"/>
      <c r="K4" s="243"/>
      <c r="L4" s="243"/>
      <c r="M4" s="244"/>
    </row>
    <row r="5" spans="2:13" s="21" customFormat="1" x14ac:dyDescent="0.25">
      <c r="B5" s="11"/>
      <c r="D5" s="11"/>
      <c r="E5" s="11"/>
      <c r="F5" s="11"/>
      <c r="G5" s="242"/>
      <c r="H5" s="243"/>
      <c r="I5" s="243"/>
      <c r="J5" s="243"/>
      <c r="K5" s="243"/>
      <c r="L5" s="243"/>
      <c r="M5" s="244"/>
    </row>
    <row r="6" spans="2:13" s="21" customFormat="1" ht="13.8" thickBot="1" x14ac:dyDescent="0.3">
      <c r="B6" s="11"/>
      <c r="D6" s="11"/>
      <c r="E6" s="11"/>
      <c r="F6" s="11"/>
      <c r="G6" s="245"/>
      <c r="H6" s="246"/>
      <c r="I6" s="246"/>
      <c r="J6" s="246"/>
      <c r="K6" s="246"/>
      <c r="L6" s="246"/>
      <c r="M6" s="247"/>
    </row>
    <row r="7" spans="2:13" s="21" customFormat="1" x14ac:dyDescent="0.25">
      <c r="B7" s="11"/>
      <c r="G7" s="22"/>
      <c r="H7" s="22"/>
      <c r="I7" s="22"/>
    </row>
    <row r="8" spans="2:13" s="21" customFormat="1" x14ac:dyDescent="0.25">
      <c r="B8" s="11"/>
      <c r="G8" s="22"/>
      <c r="H8" s="22"/>
      <c r="I8" s="22"/>
    </row>
    <row r="9" spans="2:13" s="21" customFormat="1" x14ac:dyDescent="0.25">
      <c r="B9" s="11"/>
      <c r="G9" s="22"/>
      <c r="H9" s="22"/>
      <c r="I9" s="22"/>
    </row>
    <row r="10" spans="2:13" s="21" customFormat="1" x14ac:dyDescent="0.25">
      <c r="B10" s="11"/>
      <c r="G10" s="22"/>
      <c r="H10" s="22"/>
      <c r="I10" s="22"/>
    </row>
    <row r="11" spans="2:13" s="21" customFormat="1" x14ac:dyDescent="0.25">
      <c r="B11" s="11"/>
      <c r="G11" s="22"/>
      <c r="H11" s="22"/>
      <c r="I11" s="22"/>
    </row>
    <row r="12" spans="2:13" s="21" customFormat="1" x14ac:dyDescent="0.25">
      <c r="B12" s="11"/>
      <c r="G12" s="22"/>
      <c r="H12" s="22"/>
      <c r="I12" s="22"/>
    </row>
    <row r="13" spans="2:13" s="21" customFormat="1" x14ac:dyDescent="0.25">
      <c r="B13" s="11"/>
      <c r="G13" s="22"/>
      <c r="H13" s="22"/>
      <c r="I13" s="22"/>
    </row>
    <row r="14" spans="2:13" s="21" customFormat="1" x14ac:dyDescent="0.25">
      <c r="B14" s="11"/>
      <c r="G14" s="22"/>
      <c r="H14" s="22"/>
      <c r="I14" s="22"/>
    </row>
    <row r="15" spans="2:13" s="21" customFormat="1" x14ac:dyDescent="0.25">
      <c r="B15" s="11"/>
      <c r="G15" s="22"/>
      <c r="H15" s="22"/>
      <c r="I15" s="22"/>
    </row>
    <row r="16" spans="2:13" s="21" customFormat="1" x14ac:dyDescent="0.25">
      <c r="B16" s="11"/>
      <c r="G16" s="22"/>
      <c r="H16" s="22"/>
      <c r="I16" s="22"/>
    </row>
    <row r="17" spans="1:14" s="21" customFormat="1" ht="9" customHeight="1" x14ac:dyDescent="0.25">
      <c r="B17" s="11"/>
      <c r="G17" s="22"/>
      <c r="H17" s="22"/>
      <c r="I17" s="22"/>
    </row>
    <row r="18" spans="1:14" s="21" customFormat="1" ht="8.4" customHeight="1" x14ac:dyDescent="0.25">
      <c r="B18" s="11"/>
      <c r="G18" s="22"/>
      <c r="H18" s="22"/>
      <c r="I18" s="22"/>
    </row>
    <row r="19" spans="1:14" s="21" customFormat="1" x14ac:dyDescent="0.25">
      <c r="B19" s="11"/>
      <c r="G19" s="22"/>
      <c r="H19" s="22"/>
      <c r="I19" s="22"/>
    </row>
    <row r="20" spans="1:14" ht="14.25" customHeight="1" x14ac:dyDescent="0.25">
      <c r="A20" s="260" t="s">
        <v>0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2"/>
    </row>
    <row r="21" spans="1:14" ht="29.25" customHeight="1" x14ac:dyDescent="0.25">
      <c r="A21" s="257" t="s">
        <v>1</v>
      </c>
      <c r="B21" s="259"/>
      <c r="C21" s="27" t="s">
        <v>2</v>
      </c>
      <c r="D21" s="27" t="s">
        <v>3</v>
      </c>
      <c r="E21" s="257" t="s">
        <v>4</v>
      </c>
      <c r="F21" s="258"/>
      <c r="G21" s="259"/>
      <c r="H21" s="257" t="s">
        <v>5</v>
      </c>
      <c r="I21" s="259"/>
      <c r="J21" s="27" t="s">
        <v>6</v>
      </c>
      <c r="K21" s="27" t="s">
        <v>7</v>
      </c>
      <c r="L21" s="27" t="s">
        <v>8</v>
      </c>
      <c r="M21" s="27" t="s">
        <v>9</v>
      </c>
    </row>
    <row r="22" spans="1:14" s="54" customFormat="1" ht="24" customHeight="1" x14ac:dyDescent="0.25">
      <c r="A22" s="220" t="s">
        <v>201</v>
      </c>
      <c r="B22" s="221"/>
      <c r="C22" s="33" t="s">
        <v>202</v>
      </c>
      <c r="D22" s="35" t="s">
        <v>102</v>
      </c>
      <c r="E22" s="222">
        <v>643157450795</v>
      </c>
      <c r="F22" s="223"/>
      <c r="G22" s="224"/>
      <c r="H22" s="225"/>
      <c r="I22" s="226"/>
      <c r="J22" s="15">
        <v>19.989999999999998</v>
      </c>
      <c r="K22" s="19"/>
      <c r="L22" s="19"/>
      <c r="M22" s="19"/>
      <c r="N22" s="59"/>
    </row>
  </sheetData>
  <mergeCells count="9">
    <mergeCell ref="G1:M1"/>
    <mergeCell ref="G2:M6"/>
    <mergeCell ref="E21:G21"/>
    <mergeCell ref="E22:G22"/>
    <mergeCell ref="H22:I22"/>
    <mergeCell ref="A20:M20"/>
    <mergeCell ref="A21:B21"/>
    <mergeCell ref="H21:I21"/>
    <mergeCell ref="A22:B22"/>
  </mergeCells>
  <pageMargins left="0.7" right="0.7" top="0.75" bottom="0.75" header="0.3" footer="0.3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3"/>
  <sheetViews>
    <sheetView topLeftCell="A17" zoomScaleNormal="100" workbookViewId="0">
      <selection activeCell="C40" sqref="C40"/>
    </sheetView>
  </sheetViews>
  <sheetFormatPr defaultRowHeight="13.2" x14ac:dyDescent="0.25"/>
  <cols>
    <col min="1" max="1" width="11.77734375" customWidth="1"/>
    <col min="2" max="2" width="18.77734375" customWidth="1"/>
    <col min="3" max="3" width="16.6640625" customWidth="1"/>
    <col min="4" max="4" width="8" customWidth="1"/>
    <col min="5" max="5" width="1.332031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77734375" customWidth="1"/>
    <col min="11" max="11" width="10.6640625" customWidth="1"/>
    <col min="12" max="12" width="8.109375" customWidth="1"/>
    <col min="13" max="13" width="10.6640625" customWidth="1"/>
    <col min="14" max="14" width="7.109375" customWidth="1"/>
  </cols>
  <sheetData>
    <row r="1" spans="2:13" s="8" customFormat="1" ht="61.5" customHeight="1" thickBot="1" x14ac:dyDescent="0.4">
      <c r="B1" s="9"/>
      <c r="C1" s="10"/>
      <c r="D1" s="5"/>
      <c r="E1" s="5"/>
      <c r="F1" s="5"/>
      <c r="G1" s="205" t="s">
        <v>29</v>
      </c>
      <c r="H1" s="206"/>
      <c r="I1" s="206"/>
      <c r="J1" s="206"/>
      <c r="K1" s="206"/>
      <c r="L1" s="206"/>
      <c r="M1" s="207"/>
    </row>
    <row r="2" spans="2:13" s="8" customFormat="1" ht="27.6" customHeight="1" x14ac:dyDescent="0.25">
      <c r="B2" s="9"/>
      <c r="D2" s="11"/>
      <c r="E2" s="11"/>
      <c r="F2" s="11"/>
      <c r="G2" s="239" t="s">
        <v>10</v>
      </c>
      <c r="H2" s="240"/>
      <c r="I2" s="240"/>
      <c r="J2" s="240"/>
      <c r="K2" s="240"/>
      <c r="L2" s="240"/>
      <c r="M2" s="241"/>
    </row>
    <row r="3" spans="2:13" s="8" customFormat="1" x14ac:dyDescent="0.25">
      <c r="B3" s="9"/>
      <c r="D3" s="11"/>
      <c r="E3" s="11"/>
      <c r="F3" s="11"/>
      <c r="G3" s="242"/>
      <c r="H3" s="243"/>
      <c r="I3" s="243"/>
      <c r="J3" s="243"/>
      <c r="K3" s="243"/>
      <c r="L3" s="243"/>
      <c r="M3" s="244"/>
    </row>
    <row r="4" spans="2:13" s="8" customFormat="1" ht="13.8" thickBot="1" x14ac:dyDescent="0.3">
      <c r="B4" s="9"/>
      <c r="D4" s="11"/>
      <c r="E4" s="11"/>
      <c r="F4" s="11"/>
      <c r="G4" s="245"/>
      <c r="H4" s="246"/>
      <c r="I4" s="246"/>
      <c r="J4" s="246"/>
      <c r="K4" s="246"/>
      <c r="L4" s="246"/>
      <c r="M4" s="247"/>
    </row>
    <row r="5" spans="2:13" s="8" customFormat="1" x14ac:dyDescent="0.25">
      <c r="B5" s="9"/>
      <c r="E5" s="21"/>
      <c r="G5" s="9"/>
      <c r="H5" s="9"/>
    </row>
    <row r="6" spans="2:13" s="8" customFormat="1" x14ac:dyDescent="0.25">
      <c r="B6" s="9"/>
      <c r="E6" s="21"/>
      <c r="G6" s="9"/>
      <c r="H6" s="9"/>
    </row>
    <row r="7" spans="2:13" s="8" customFormat="1" x14ac:dyDescent="0.25">
      <c r="B7" s="9"/>
      <c r="E7" s="21"/>
      <c r="G7" s="9"/>
      <c r="H7" s="9"/>
    </row>
    <row r="8" spans="2:13" s="8" customFormat="1" x14ac:dyDescent="0.25">
      <c r="B8" s="9"/>
      <c r="E8" s="21"/>
      <c r="G8" s="9"/>
      <c r="H8" s="9"/>
    </row>
    <row r="9" spans="2:13" s="8" customFormat="1" x14ac:dyDescent="0.25">
      <c r="B9" s="9"/>
      <c r="E9" s="21"/>
      <c r="G9" s="9"/>
      <c r="H9" s="9"/>
    </row>
    <row r="10" spans="2:13" s="8" customFormat="1" x14ac:dyDescent="0.25">
      <c r="B10" s="9"/>
      <c r="E10" s="21"/>
      <c r="G10" s="9"/>
      <c r="H10" s="9"/>
    </row>
    <row r="11" spans="2:13" s="8" customFormat="1" x14ac:dyDescent="0.25">
      <c r="B11" s="9"/>
      <c r="E11" s="21"/>
      <c r="G11" s="9"/>
      <c r="H11" s="9"/>
    </row>
    <row r="12" spans="2:13" s="8" customFormat="1" x14ac:dyDescent="0.25">
      <c r="B12" s="9"/>
      <c r="E12" s="21"/>
      <c r="G12" s="9"/>
      <c r="H12" s="9"/>
    </row>
    <row r="13" spans="2:13" s="8" customFormat="1" x14ac:dyDescent="0.25">
      <c r="B13" s="9"/>
      <c r="E13" s="21"/>
      <c r="G13" s="9"/>
      <c r="H13" s="9"/>
    </row>
    <row r="14" spans="2:13" s="8" customFormat="1" x14ac:dyDescent="0.25">
      <c r="B14" s="9"/>
      <c r="E14" s="21"/>
      <c r="G14" s="9"/>
      <c r="H14" s="9"/>
    </row>
    <row r="15" spans="2:13" s="8" customFormat="1" x14ac:dyDescent="0.25">
      <c r="B15" s="9"/>
      <c r="E15" s="21"/>
      <c r="G15" s="9"/>
      <c r="H15" s="9"/>
    </row>
    <row r="16" spans="2:13" s="8" customFormat="1" x14ac:dyDescent="0.25">
      <c r="B16" s="9"/>
      <c r="E16" s="21"/>
      <c r="G16" s="9"/>
      <c r="H16" s="9"/>
    </row>
    <row r="17" spans="1:13" s="8" customFormat="1" x14ac:dyDescent="0.25">
      <c r="B17" s="9"/>
      <c r="E17" s="21"/>
      <c r="G17" s="9"/>
      <c r="H17" s="9"/>
    </row>
    <row r="18" spans="1:13" s="21" customFormat="1" x14ac:dyDescent="0.25">
      <c r="B18" s="22"/>
      <c r="G18" s="22"/>
      <c r="H18" s="22"/>
    </row>
    <row r="19" spans="1:13" s="21" customFormat="1" x14ac:dyDescent="0.25">
      <c r="B19" s="22"/>
      <c r="G19" s="22"/>
      <c r="H19" s="22"/>
    </row>
    <row r="20" spans="1:13" s="21" customFormat="1" x14ac:dyDescent="0.25">
      <c r="B20" s="22"/>
      <c r="G20" s="22"/>
      <c r="H20" s="22"/>
    </row>
    <row r="21" spans="1:13" s="21" customFormat="1" x14ac:dyDescent="0.25">
      <c r="B21" s="22"/>
      <c r="G21" s="22"/>
      <c r="H21" s="22"/>
    </row>
    <row r="22" spans="1:13" s="21" customFormat="1" x14ac:dyDescent="0.25">
      <c r="B22" s="22"/>
      <c r="G22" s="22"/>
      <c r="H22" s="22"/>
    </row>
    <row r="23" spans="1:13" s="21" customFormat="1" x14ac:dyDescent="0.25">
      <c r="B23" s="22"/>
      <c r="G23" s="22"/>
      <c r="H23" s="22"/>
    </row>
    <row r="24" spans="1:13" s="21" customFormat="1" x14ac:dyDescent="0.25">
      <c r="B24" s="22"/>
      <c r="G24" s="22"/>
      <c r="H24" s="22"/>
    </row>
    <row r="25" spans="1:13" s="21" customFormat="1" x14ac:dyDescent="0.25">
      <c r="B25" s="22"/>
      <c r="G25" s="22"/>
      <c r="H25" s="22"/>
    </row>
    <row r="26" spans="1:13" s="21" customFormat="1" x14ac:dyDescent="0.25">
      <c r="B26" s="22"/>
      <c r="G26" s="22"/>
      <c r="H26" s="22"/>
    </row>
    <row r="27" spans="1:13" s="21" customFormat="1" x14ac:dyDescent="0.25">
      <c r="B27" s="22"/>
      <c r="G27" s="22"/>
      <c r="H27" s="22"/>
    </row>
    <row r="28" spans="1:13" s="8" customFormat="1" x14ac:dyDescent="0.25">
      <c r="A28" s="21"/>
      <c r="B28" s="22"/>
      <c r="C28" s="21"/>
      <c r="D28" s="21"/>
      <c r="E28" s="21"/>
      <c r="G28" s="9"/>
      <c r="H28" s="22"/>
      <c r="I28" s="21"/>
      <c r="J28" s="21"/>
      <c r="K28" s="21"/>
      <c r="L28" s="21"/>
      <c r="M28" s="21"/>
    </row>
    <row r="29" spans="1:13" s="8" customFormat="1" hidden="1" x14ac:dyDescent="0.25">
      <c r="A29" s="21"/>
      <c r="B29" s="22"/>
      <c r="C29" s="21"/>
      <c r="D29" s="21"/>
      <c r="E29" s="21"/>
      <c r="G29" s="9"/>
      <c r="H29" s="22"/>
      <c r="I29" s="21"/>
      <c r="J29" s="21"/>
      <c r="K29" s="21"/>
      <c r="L29" s="21"/>
      <c r="M29" s="21"/>
    </row>
    <row r="30" spans="1:13" s="21" customFormat="1" hidden="1" x14ac:dyDescent="0.25">
      <c r="B30" s="22"/>
      <c r="G30" s="22"/>
      <c r="H30" s="22"/>
    </row>
    <row r="31" spans="1:13" s="21" customFormat="1" hidden="1" x14ac:dyDescent="0.25">
      <c r="B31" s="22"/>
      <c r="G31" s="22"/>
      <c r="H31" s="22"/>
    </row>
    <row r="32" spans="1:13" s="21" customFormat="1" hidden="1" x14ac:dyDescent="0.25">
      <c r="B32" s="22"/>
      <c r="G32" s="22"/>
      <c r="H32" s="22"/>
    </row>
    <row r="33" spans="1:14" s="21" customFormat="1" hidden="1" x14ac:dyDescent="0.25">
      <c r="B33" s="22"/>
      <c r="G33" s="22"/>
      <c r="H33" s="22"/>
    </row>
    <row r="34" spans="1:14" s="8" customFormat="1" hidden="1" x14ac:dyDescent="0.25">
      <c r="B34" s="9"/>
      <c r="E34" s="21"/>
      <c r="G34" s="9"/>
      <c r="H34" s="9"/>
    </row>
    <row r="35" spans="1:14" s="21" customFormat="1" hidden="1" x14ac:dyDescent="0.25">
      <c r="B35" s="22"/>
      <c r="G35" s="22"/>
      <c r="H35" s="22"/>
    </row>
    <row r="36" spans="1:14" ht="14.25" customHeight="1" x14ac:dyDescent="0.25">
      <c r="A36" s="234" t="s">
        <v>0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</row>
    <row r="37" spans="1:14" ht="29.25" customHeight="1" x14ac:dyDescent="0.25">
      <c r="A37" s="237" t="s">
        <v>1</v>
      </c>
      <c r="B37" s="238"/>
      <c r="C37" s="1" t="s">
        <v>2</v>
      </c>
      <c r="D37" s="1" t="s">
        <v>3</v>
      </c>
      <c r="E37" s="237" t="s">
        <v>4</v>
      </c>
      <c r="F37" s="248"/>
      <c r="G37" s="238"/>
      <c r="H37" s="237" t="s">
        <v>5</v>
      </c>
      <c r="I37" s="238"/>
      <c r="J37" s="1" t="s">
        <v>6</v>
      </c>
      <c r="K37" s="1" t="s">
        <v>7</v>
      </c>
      <c r="L37" s="1" t="s">
        <v>8</v>
      </c>
      <c r="M37" s="1" t="s">
        <v>9</v>
      </c>
    </row>
    <row r="38" spans="1:14" s="54" customFormat="1" ht="27.6" customHeight="1" x14ac:dyDescent="0.25">
      <c r="A38" s="220" t="s">
        <v>66</v>
      </c>
      <c r="B38" s="221"/>
      <c r="C38" s="33" t="s">
        <v>67</v>
      </c>
      <c r="D38" s="35" t="s">
        <v>68</v>
      </c>
      <c r="E38" s="222">
        <v>9781087746418</v>
      </c>
      <c r="F38" s="223"/>
      <c r="G38" s="224"/>
      <c r="H38" s="225"/>
      <c r="I38" s="226"/>
      <c r="J38" s="15">
        <v>9.99</v>
      </c>
      <c r="K38" s="15">
        <v>7.49</v>
      </c>
      <c r="L38" s="19"/>
      <c r="M38" s="19"/>
      <c r="N38" s="59"/>
    </row>
    <row r="39" spans="1:14" s="54" customFormat="1" ht="27.6" customHeight="1" x14ac:dyDescent="0.25">
      <c r="A39" s="227" t="s">
        <v>69</v>
      </c>
      <c r="B39" s="228"/>
      <c r="C39" s="34" t="s">
        <v>70</v>
      </c>
      <c r="D39" s="36" t="s">
        <v>56</v>
      </c>
      <c r="E39" s="229">
        <v>9781087716817</v>
      </c>
      <c r="F39" s="230"/>
      <c r="G39" s="231"/>
      <c r="H39" s="232"/>
      <c r="I39" s="233"/>
      <c r="J39" s="12">
        <v>12.99</v>
      </c>
      <c r="K39" s="20"/>
      <c r="L39" s="20"/>
      <c r="M39" s="20"/>
      <c r="N39" s="59"/>
    </row>
    <row r="40" spans="1:14" s="54" customFormat="1" ht="27.6" customHeight="1" x14ac:dyDescent="0.25">
      <c r="A40" s="220" t="s">
        <v>49</v>
      </c>
      <c r="B40" s="221"/>
      <c r="C40" s="33" t="s">
        <v>50</v>
      </c>
      <c r="D40" s="35" t="s">
        <v>51</v>
      </c>
      <c r="E40" s="222">
        <v>9781087747798</v>
      </c>
      <c r="F40" s="223"/>
      <c r="G40" s="224"/>
      <c r="H40" s="225"/>
      <c r="I40" s="226"/>
      <c r="J40" s="15">
        <v>17.989999999999998</v>
      </c>
      <c r="K40" s="15">
        <v>13.99</v>
      </c>
      <c r="L40" s="19"/>
      <c r="M40" s="19"/>
      <c r="N40" s="59"/>
    </row>
    <row r="41" spans="1:14" s="54" customFormat="1" ht="27.6" customHeight="1" x14ac:dyDescent="0.25">
      <c r="A41" s="227" t="s">
        <v>52</v>
      </c>
      <c r="B41" s="228"/>
      <c r="C41" s="34" t="s">
        <v>53</v>
      </c>
      <c r="D41" s="36" t="s">
        <v>51</v>
      </c>
      <c r="E41" s="229">
        <v>9781087752457</v>
      </c>
      <c r="F41" s="230"/>
      <c r="G41" s="231"/>
      <c r="H41" s="232"/>
      <c r="I41" s="233"/>
      <c r="J41" s="12">
        <v>17.989999999999998</v>
      </c>
      <c r="K41" s="12">
        <v>13.99</v>
      </c>
      <c r="L41" s="20"/>
      <c r="M41" s="20"/>
      <c r="N41" s="59"/>
    </row>
    <row r="42" spans="1:14" s="54" customFormat="1" ht="27.6" customHeight="1" x14ac:dyDescent="0.25">
      <c r="A42" s="220" t="s">
        <v>54</v>
      </c>
      <c r="B42" s="221"/>
      <c r="C42" s="17"/>
      <c r="D42" s="35" t="s">
        <v>51</v>
      </c>
      <c r="E42" s="222">
        <v>9781087751757</v>
      </c>
      <c r="F42" s="223"/>
      <c r="G42" s="224"/>
      <c r="H42" s="225"/>
      <c r="I42" s="226"/>
      <c r="J42" s="15">
        <v>12.99</v>
      </c>
      <c r="K42" s="15">
        <v>9.99</v>
      </c>
      <c r="L42" s="19"/>
      <c r="M42" s="19"/>
      <c r="N42" s="59"/>
    </row>
    <row r="43" spans="1:14" s="54" customFormat="1" ht="27.6" customHeight="1" x14ac:dyDescent="0.25">
      <c r="A43" s="227" t="s">
        <v>55</v>
      </c>
      <c r="B43" s="228"/>
      <c r="C43" s="18"/>
      <c r="D43" s="36" t="s">
        <v>56</v>
      </c>
      <c r="E43" s="229">
        <v>9781087744391</v>
      </c>
      <c r="F43" s="230"/>
      <c r="G43" s="231"/>
      <c r="H43" s="232"/>
      <c r="I43" s="233"/>
      <c r="J43" s="12">
        <v>8.99</v>
      </c>
      <c r="K43" s="20"/>
      <c r="L43" s="20"/>
      <c r="M43" s="20"/>
      <c r="N43" s="59"/>
    </row>
    <row r="44" spans="1:14" s="54" customFormat="1" ht="27.6" customHeight="1" x14ac:dyDescent="0.25">
      <c r="A44" s="220" t="s">
        <v>71</v>
      </c>
      <c r="B44" s="221"/>
      <c r="C44" s="17"/>
      <c r="D44" s="35" t="s">
        <v>56</v>
      </c>
      <c r="E44" s="222">
        <v>9781087744452</v>
      </c>
      <c r="F44" s="223"/>
      <c r="G44" s="224"/>
      <c r="H44" s="225"/>
      <c r="I44" s="226"/>
      <c r="J44" s="15">
        <v>8.99</v>
      </c>
      <c r="K44" s="19"/>
      <c r="L44" s="19"/>
      <c r="M44" s="19"/>
      <c r="N44" s="59"/>
    </row>
    <row r="45" spans="1:14" s="54" customFormat="1" ht="27.6" customHeight="1" x14ac:dyDescent="0.25">
      <c r="A45" s="227" t="s">
        <v>57</v>
      </c>
      <c r="B45" s="228"/>
      <c r="C45" s="18"/>
      <c r="D45" s="36" t="s">
        <v>56</v>
      </c>
      <c r="E45" s="229">
        <v>9781087744476</v>
      </c>
      <c r="F45" s="230"/>
      <c r="G45" s="231"/>
      <c r="H45" s="232"/>
      <c r="I45" s="233"/>
      <c r="J45" s="12">
        <v>8.99</v>
      </c>
      <c r="K45" s="20"/>
      <c r="L45" s="20"/>
      <c r="M45" s="20"/>
      <c r="N45" s="59"/>
    </row>
    <row r="46" spans="1:14" s="54" customFormat="1" ht="27.6" customHeight="1" x14ac:dyDescent="0.25">
      <c r="A46" s="220" t="s">
        <v>58</v>
      </c>
      <c r="B46" s="221"/>
      <c r="C46" s="17"/>
      <c r="D46" s="35" t="s">
        <v>51</v>
      </c>
      <c r="E46" s="222">
        <v>9781087752280</v>
      </c>
      <c r="F46" s="223"/>
      <c r="G46" s="224"/>
      <c r="H46" s="225"/>
      <c r="I46" s="226"/>
      <c r="J46" s="15">
        <v>49.99</v>
      </c>
      <c r="K46" s="15">
        <v>34.99</v>
      </c>
      <c r="L46" s="19"/>
      <c r="M46" s="19"/>
      <c r="N46" s="59"/>
    </row>
    <row r="47" spans="1:14" s="54" customFormat="1" ht="27.6" customHeight="1" x14ac:dyDescent="0.25">
      <c r="A47" s="227" t="s">
        <v>59</v>
      </c>
      <c r="B47" s="228"/>
      <c r="C47" s="18"/>
      <c r="D47" s="36" t="s">
        <v>51</v>
      </c>
      <c r="E47" s="229">
        <v>9781087752297</v>
      </c>
      <c r="F47" s="230"/>
      <c r="G47" s="231"/>
      <c r="H47" s="232"/>
      <c r="I47" s="233"/>
      <c r="J47" s="12">
        <v>49.99</v>
      </c>
      <c r="K47" s="12">
        <v>34.99</v>
      </c>
      <c r="L47" s="20"/>
      <c r="M47" s="20"/>
      <c r="N47" s="59"/>
    </row>
    <row r="48" spans="1:14" s="54" customFormat="1" ht="27.6" customHeight="1" x14ac:dyDescent="0.25">
      <c r="A48" s="220" t="s">
        <v>60</v>
      </c>
      <c r="B48" s="221"/>
      <c r="C48" s="17"/>
      <c r="D48" s="35" t="s">
        <v>48</v>
      </c>
      <c r="E48" s="222">
        <v>9781087752228</v>
      </c>
      <c r="F48" s="223"/>
      <c r="G48" s="224"/>
      <c r="H48" s="225"/>
      <c r="I48" s="226"/>
      <c r="J48" s="15">
        <v>69.989999999999995</v>
      </c>
      <c r="K48" s="15">
        <v>48.99</v>
      </c>
      <c r="L48" s="19"/>
      <c r="M48" s="19"/>
      <c r="N48" s="59"/>
    </row>
    <row r="49" spans="1:14" s="54" customFormat="1" ht="27.6" customHeight="1" x14ac:dyDescent="0.25">
      <c r="A49" s="227" t="s">
        <v>61</v>
      </c>
      <c r="B49" s="228"/>
      <c r="C49" s="18"/>
      <c r="D49" s="36" t="s">
        <v>51</v>
      </c>
      <c r="E49" s="229">
        <v>9781087752242</v>
      </c>
      <c r="F49" s="230"/>
      <c r="G49" s="231"/>
      <c r="H49" s="232"/>
      <c r="I49" s="233"/>
      <c r="J49" s="12">
        <v>69.989999999999995</v>
      </c>
      <c r="K49" s="12">
        <v>48.99</v>
      </c>
      <c r="L49" s="20"/>
      <c r="M49" s="20"/>
      <c r="N49" s="59"/>
    </row>
    <row r="50" spans="1:14" s="54" customFormat="1" ht="27.6" customHeight="1" x14ac:dyDescent="0.25">
      <c r="A50" s="220" t="s">
        <v>62</v>
      </c>
      <c r="B50" s="221"/>
      <c r="C50" s="17"/>
      <c r="D50" s="35" t="s">
        <v>48</v>
      </c>
      <c r="E50" s="222">
        <v>9781087730240</v>
      </c>
      <c r="F50" s="223"/>
      <c r="G50" s="224"/>
      <c r="H50" s="225"/>
      <c r="I50" s="226"/>
      <c r="J50" s="15">
        <v>59.99</v>
      </c>
      <c r="K50" s="15">
        <v>41.99</v>
      </c>
      <c r="L50" s="19"/>
      <c r="M50" s="19"/>
      <c r="N50" s="59"/>
    </row>
    <row r="51" spans="1:14" s="54" customFormat="1" ht="27.6" customHeight="1" x14ac:dyDescent="0.25">
      <c r="A51" s="227" t="s">
        <v>63</v>
      </c>
      <c r="B51" s="228"/>
      <c r="C51" s="18"/>
      <c r="D51" s="36" t="s">
        <v>48</v>
      </c>
      <c r="E51" s="229">
        <v>9781087730264</v>
      </c>
      <c r="F51" s="230"/>
      <c r="G51" s="231"/>
      <c r="H51" s="232"/>
      <c r="I51" s="233"/>
      <c r="J51" s="12">
        <v>59.99</v>
      </c>
      <c r="K51" s="12">
        <v>41.99</v>
      </c>
      <c r="L51" s="20"/>
      <c r="M51" s="20"/>
      <c r="N51" s="59"/>
    </row>
    <row r="52" spans="1:14" s="54" customFormat="1" ht="27.6" customHeight="1" x14ac:dyDescent="0.25">
      <c r="A52" s="220" t="s">
        <v>64</v>
      </c>
      <c r="B52" s="221"/>
      <c r="C52" s="17"/>
      <c r="D52" s="35" t="s">
        <v>48</v>
      </c>
      <c r="E52" s="222">
        <v>9781087743066</v>
      </c>
      <c r="F52" s="223"/>
      <c r="G52" s="224"/>
      <c r="H52" s="225"/>
      <c r="I52" s="226"/>
      <c r="J52" s="15">
        <v>39.99</v>
      </c>
      <c r="K52" s="15">
        <v>27.99</v>
      </c>
      <c r="L52" s="19"/>
      <c r="M52" s="19"/>
      <c r="N52" s="59"/>
    </row>
    <row r="53" spans="1:14" s="54" customFormat="1" ht="27.6" customHeight="1" x14ac:dyDescent="0.25">
      <c r="A53" s="227" t="s">
        <v>65</v>
      </c>
      <c r="B53" s="228"/>
      <c r="C53" s="18"/>
      <c r="D53" s="36" t="s">
        <v>48</v>
      </c>
      <c r="E53" s="229">
        <v>9781087743080</v>
      </c>
      <c r="F53" s="230"/>
      <c r="G53" s="231"/>
      <c r="H53" s="232"/>
      <c r="I53" s="233"/>
      <c r="J53" s="12">
        <v>39.99</v>
      </c>
      <c r="K53" s="12">
        <v>27.99</v>
      </c>
      <c r="L53" s="20"/>
      <c r="M53" s="20"/>
      <c r="N53" s="59"/>
    </row>
  </sheetData>
  <mergeCells count="54">
    <mergeCell ref="A36:M36"/>
    <mergeCell ref="A37:B37"/>
    <mergeCell ref="H37:I37"/>
    <mergeCell ref="G1:M1"/>
    <mergeCell ref="G2:M4"/>
    <mergeCell ref="E37:G37"/>
    <mergeCell ref="A40:B40"/>
    <mergeCell ref="E40:G40"/>
    <mergeCell ref="H40:I40"/>
    <mergeCell ref="A41:B41"/>
    <mergeCell ref="E41:G41"/>
    <mergeCell ref="H41:I41"/>
    <mergeCell ref="A42:B42"/>
    <mergeCell ref="E42:G42"/>
    <mergeCell ref="H42:I42"/>
    <mergeCell ref="A43:B43"/>
    <mergeCell ref="E43:G43"/>
    <mergeCell ref="H43:I43"/>
    <mergeCell ref="A44:B44"/>
    <mergeCell ref="E44:G44"/>
    <mergeCell ref="H44:I44"/>
    <mergeCell ref="A45:B45"/>
    <mergeCell ref="E45:G45"/>
    <mergeCell ref="H45:I45"/>
    <mergeCell ref="A46:B46"/>
    <mergeCell ref="E46:G46"/>
    <mergeCell ref="H46:I46"/>
    <mergeCell ref="A47:B47"/>
    <mergeCell ref="E47:G47"/>
    <mergeCell ref="H47:I47"/>
    <mergeCell ref="A48:B48"/>
    <mergeCell ref="E48:G48"/>
    <mergeCell ref="H48:I48"/>
    <mergeCell ref="A49:B49"/>
    <mergeCell ref="E49:G49"/>
    <mergeCell ref="H49:I49"/>
    <mergeCell ref="A50:B50"/>
    <mergeCell ref="E50:G50"/>
    <mergeCell ref="H50:I50"/>
    <mergeCell ref="A51:B51"/>
    <mergeCell ref="E51:G51"/>
    <mergeCell ref="H51:I51"/>
    <mergeCell ref="A52:B52"/>
    <mergeCell ref="E52:G52"/>
    <mergeCell ref="H52:I52"/>
    <mergeCell ref="A53:B53"/>
    <mergeCell ref="E53:G53"/>
    <mergeCell ref="H53:I53"/>
    <mergeCell ref="A38:B38"/>
    <mergeCell ref="E38:G38"/>
    <mergeCell ref="H38:I38"/>
    <mergeCell ref="A39:B39"/>
    <mergeCell ref="E39:G39"/>
    <mergeCell ref="H39:I39"/>
  </mergeCells>
  <pageMargins left="0.7" right="0.7" top="0.75" bottom="0.75" header="0.3" footer="0.3"/>
  <pageSetup scale="8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96BDD-1A27-4A4D-88ED-23C7B367BE44}">
  <dimension ref="A1:O21"/>
  <sheetViews>
    <sheetView workbookViewId="0">
      <selection activeCell="B5" sqref="B5"/>
    </sheetView>
  </sheetViews>
  <sheetFormatPr defaultColWidth="9.3320312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4" style="16" customWidth="1"/>
    <col min="7" max="7" width="12" style="16" customWidth="1"/>
    <col min="8" max="8" width="2.109375" style="16" customWidth="1"/>
    <col min="9" max="9" width="4.10937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7.109375" style="16" customWidth="1"/>
    <col min="15" max="16384" width="9.33203125" style="16"/>
  </cols>
  <sheetData>
    <row r="1" spans="1:15" s="21" customFormat="1" ht="69.75" customHeight="1" thickBot="1" x14ac:dyDescent="0.45">
      <c r="B1" s="22"/>
      <c r="C1" s="52"/>
      <c r="D1" s="47"/>
      <c r="E1" s="51"/>
      <c r="F1" s="51"/>
      <c r="G1" s="205" t="s">
        <v>46</v>
      </c>
      <c r="H1" s="206"/>
      <c r="I1" s="206"/>
      <c r="J1" s="206"/>
      <c r="K1" s="206"/>
      <c r="L1" s="206"/>
      <c r="M1" s="207"/>
      <c r="N1" s="47"/>
      <c r="O1" s="47"/>
    </row>
    <row r="2" spans="1:15" s="21" customFormat="1" ht="13.2" customHeight="1" x14ac:dyDescent="0.25">
      <c r="B2" s="22"/>
      <c r="C2" s="47"/>
      <c r="D2" s="47"/>
      <c r="E2" s="30"/>
      <c r="F2" s="30"/>
      <c r="G2" s="239" t="s">
        <v>25</v>
      </c>
      <c r="H2" s="240"/>
      <c r="I2" s="240"/>
      <c r="J2" s="240"/>
      <c r="K2" s="240"/>
      <c r="L2" s="240"/>
      <c r="M2" s="241"/>
      <c r="N2" s="47"/>
      <c r="O2" s="47"/>
    </row>
    <row r="3" spans="1:15" s="21" customFormat="1" x14ac:dyDescent="0.25">
      <c r="B3" s="22"/>
      <c r="C3" s="47"/>
      <c r="D3" s="30"/>
      <c r="E3" s="30"/>
      <c r="F3" s="30"/>
      <c r="G3" s="242"/>
      <c r="H3" s="243"/>
      <c r="I3" s="243"/>
      <c r="J3" s="243"/>
      <c r="K3" s="243"/>
      <c r="L3" s="243"/>
      <c r="M3" s="244"/>
      <c r="N3" s="47"/>
      <c r="O3" s="47"/>
    </row>
    <row r="4" spans="1:15" s="21" customFormat="1" ht="25.5" customHeight="1" thickBot="1" x14ac:dyDescent="0.3">
      <c r="B4" s="22"/>
      <c r="C4" s="47"/>
      <c r="D4" s="30"/>
      <c r="E4" s="30"/>
      <c r="F4" s="30"/>
      <c r="G4" s="245"/>
      <c r="H4" s="246"/>
      <c r="I4" s="246"/>
      <c r="J4" s="246"/>
      <c r="K4" s="246"/>
      <c r="L4" s="246"/>
      <c r="M4" s="247"/>
      <c r="N4" s="47"/>
      <c r="O4" s="47"/>
    </row>
    <row r="5" spans="1:15" s="21" customFormat="1" x14ac:dyDescent="0.25">
      <c r="B5" s="22"/>
      <c r="G5" s="22"/>
      <c r="H5" s="22"/>
      <c r="I5" s="22"/>
    </row>
    <row r="6" spans="1:15" s="21" customFormat="1" x14ac:dyDescent="0.25">
      <c r="B6" s="22"/>
      <c r="G6" s="22"/>
      <c r="H6" s="22"/>
      <c r="I6" s="22"/>
    </row>
    <row r="7" spans="1:15" s="21" customFormat="1" x14ac:dyDescent="0.25">
      <c r="B7" s="22"/>
      <c r="G7" s="22"/>
      <c r="H7" s="22"/>
      <c r="I7" s="22"/>
    </row>
    <row r="8" spans="1:15" s="21" customFormat="1" x14ac:dyDescent="0.25">
      <c r="B8" s="22"/>
      <c r="G8" s="22"/>
      <c r="H8" s="22"/>
      <c r="I8" s="22"/>
    </row>
    <row r="9" spans="1:15" s="21" customFormat="1" x14ac:dyDescent="0.25">
      <c r="B9" s="22"/>
      <c r="G9" s="22"/>
      <c r="H9" s="22"/>
      <c r="I9" s="22"/>
    </row>
    <row r="10" spans="1:15" s="21" customFormat="1" x14ac:dyDescent="0.25">
      <c r="B10" s="22"/>
      <c r="G10" s="22"/>
      <c r="H10" s="22"/>
      <c r="I10" s="22"/>
    </row>
    <row r="11" spans="1:15" s="21" customFormat="1" x14ac:dyDescent="0.25">
      <c r="B11" s="22"/>
      <c r="G11" s="22"/>
      <c r="H11" s="22"/>
      <c r="I11" s="22"/>
    </row>
    <row r="12" spans="1:15" s="21" customFormat="1" x14ac:dyDescent="0.25">
      <c r="B12" s="22"/>
      <c r="G12" s="22"/>
      <c r="H12" s="22"/>
      <c r="I12" s="22"/>
    </row>
    <row r="13" spans="1:15" s="21" customFormat="1" x14ac:dyDescent="0.25">
      <c r="B13" s="22"/>
      <c r="G13" s="22"/>
      <c r="H13" s="22"/>
      <c r="I13" s="22"/>
    </row>
    <row r="14" spans="1:15" s="21" customFormat="1" x14ac:dyDescent="0.25">
      <c r="B14" s="22"/>
      <c r="G14" s="22"/>
      <c r="H14" s="22"/>
      <c r="I14" s="22"/>
    </row>
    <row r="15" spans="1:15" s="21" customFormat="1" x14ac:dyDescent="0.25">
      <c r="B15" s="22"/>
      <c r="G15" s="22"/>
      <c r="H15" s="22"/>
      <c r="I15" s="22"/>
    </row>
    <row r="16" spans="1:15" ht="14.25" customHeight="1" x14ac:dyDescent="0.25">
      <c r="A16" s="28"/>
    </row>
    <row r="17" spans="1:13" ht="14.25" customHeight="1" x14ac:dyDescent="0.25">
      <c r="A17" s="260" t="s">
        <v>0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2"/>
    </row>
    <row r="18" spans="1:13" ht="29.25" customHeight="1" x14ac:dyDescent="0.25">
      <c r="A18" s="257" t="s">
        <v>1</v>
      </c>
      <c r="B18" s="259"/>
      <c r="C18" s="27" t="s">
        <v>2</v>
      </c>
      <c r="D18" s="27" t="s">
        <v>3</v>
      </c>
      <c r="E18" s="257" t="s">
        <v>4</v>
      </c>
      <c r="F18" s="258"/>
      <c r="G18" s="259"/>
      <c r="H18" s="257" t="s">
        <v>5</v>
      </c>
      <c r="I18" s="259"/>
      <c r="J18" s="27" t="s">
        <v>6</v>
      </c>
      <c r="K18" s="27" t="s">
        <v>7</v>
      </c>
      <c r="L18" s="27" t="s">
        <v>8</v>
      </c>
      <c r="M18" s="27" t="s">
        <v>9</v>
      </c>
    </row>
    <row r="19" spans="1:13" ht="26.4" customHeight="1" x14ac:dyDescent="0.25">
      <c r="A19" s="220" t="s">
        <v>203</v>
      </c>
      <c r="B19" s="221"/>
      <c r="C19" s="19"/>
      <c r="D19" s="19"/>
      <c r="E19" s="222">
        <v>788200503506</v>
      </c>
      <c r="F19" s="223"/>
      <c r="G19" s="224"/>
      <c r="H19" s="225"/>
      <c r="I19" s="226"/>
      <c r="J19" s="15">
        <v>12.99</v>
      </c>
      <c r="K19" s="17"/>
      <c r="L19" s="17"/>
      <c r="M19" s="17"/>
    </row>
    <row r="20" spans="1:13" ht="26.4" customHeight="1" x14ac:dyDescent="0.25">
      <c r="A20" s="227" t="s">
        <v>204</v>
      </c>
      <c r="B20" s="228"/>
      <c r="C20" s="20"/>
      <c r="D20" s="20"/>
      <c r="E20" s="229">
        <v>788200503513</v>
      </c>
      <c r="F20" s="230"/>
      <c r="G20" s="231"/>
      <c r="H20" s="232"/>
      <c r="I20" s="233"/>
      <c r="J20" s="12">
        <v>12.99</v>
      </c>
      <c r="K20" s="56"/>
      <c r="L20" s="56"/>
      <c r="M20" s="56"/>
    </row>
    <row r="21" spans="1:13" ht="26.4" customHeight="1" x14ac:dyDescent="0.25">
      <c r="A21" s="220" t="s">
        <v>205</v>
      </c>
      <c r="B21" s="221"/>
      <c r="C21" s="19"/>
      <c r="D21" s="19"/>
      <c r="E21" s="222">
        <v>788200503520</v>
      </c>
      <c r="F21" s="223"/>
      <c r="G21" s="224"/>
      <c r="H21" s="225"/>
      <c r="I21" s="226"/>
      <c r="J21" s="15">
        <v>12.99</v>
      </c>
      <c r="K21" s="58"/>
      <c r="L21" s="58"/>
      <c r="M21" s="58"/>
    </row>
  </sheetData>
  <mergeCells count="15">
    <mergeCell ref="A17:M17"/>
    <mergeCell ref="A18:B18"/>
    <mergeCell ref="H18:I18"/>
    <mergeCell ref="E18:G18"/>
    <mergeCell ref="G1:M1"/>
    <mergeCell ref="G2:M4"/>
    <mergeCell ref="A21:B21"/>
    <mergeCell ref="E21:G21"/>
    <mergeCell ref="H21:I21"/>
    <mergeCell ref="A19:B19"/>
    <mergeCell ref="E19:G19"/>
    <mergeCell ref="H19:I19"/>
    <mergeCell ref="A20:B20"/>
    <mergeCell ref="E20:G20"/>
    <mergeCell ref="H20:I20"/>
  </mergeCells>
  <pageMargins left="0.7" right="0.7" top="0.75" bottom="0.75" header="0.3" footer="0.3"/>
  <pageSetup scale="83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6AA85-F117-47B3-86E6-EBE3692917C0}">
  <sheetPr>
    <pageSetUpPr fitToPage="1"/>
  </sheetPr>
  <dimension ref="A1:M47"/>
  <sheetViews>
    <sheetView zoomScale="75" zoomScaleNormal="75" workbookViewId="0">
      <selection activeCell="I38" sqref="I38"/>
    </sheetView>
  </sheetViews>
  <sheetFormatPr defaultRowHeight="14.4" x14ac:dyDescent="0.3"/>
  <cols>
    <col min="1" max="1" width="18.109375" style="138" customWidth="1"/>
    <col min="2" max="2" width="9.6640625" style="67" customWidth="1"/>
    <col min="3" max="3" width="42.6640625" style="67" customWidth="1"/>
    <col min="4" max="4" width="24.109375" style="67" bestFit="1" customWidth="1"/>
    <col min="5" max="5" width="8.88671875" style="67"/>
    <col min="6" max="6" width="11.88671875" style="67" bestFit="1" customWidth="1"/>
    <col min="7" max="7" width="17.44140625" style="138" customWidth="1"/>
    <col min="8" max="8" width="9.88671875" style="138" customWidth="1"/>
    <col min="9" max="9" width="11.21875" style="138" customWidth="1"/>
    <col min="10" max="10" width="11.88671875" style="67" customWidth="1"/>
    <col min="11" max="11" width="12" style="67" customWidth="1"/>
    <col min="12" max="12" width="16.6640625" style="66" bestFit="1" customWidth="1"/>
    <col min="13" max="13" width="12.77734375" style="66" customWidth="1"/>
    <col min="14" max="16384" width="8.88671875" style="67"/>
  </cols>
  <sheetData>
    <row r="1" spans="1:13" ht="25.8" x14ac:dyDescent="0.5">
      <c r="A1" s="60"/>
      <c r="B1" s="61" t="s">
        <v>208</v>
      </c>
      <c r="C1" s="62"/>
      <c r="D1" s="63"/>
      <c r="E1" s="64"/>
      <c r="F1" s="62"/>
      <c r="G1" s="63"/>
      <c r="H1" s="63"/>
      <c r="I1" s="63"/>
      <c r="J1" s="63"/>
      <c r="K1" s="62"/>
      <c r="L1" s="65"/>
    </row>
    <row r="2" spans="1:13" ht="23.4" x14ac:dyDescent="0.3">
      <c r="A2" s="68"/>
      <c r="B2" s="69"/>
      <c r="C2" s="69"/>
      <c r="D2" s="69"/>
      <c r="E2" s="70" t="s">
        <v>209</v>
      </c>
      <c r="F2" s="69"/>
      <c r="G2" s="71"/>
      <c r="H2" s="71"/>
      <c r="I2" s="71"/>
      <c r="J2" s="69"/>
      <c r="K2" s="69"/>
      <c r="L2" s="72"/>
    </row>
    <row r="3" spans="1:13" x14ac:dyDescent="0.3">
      <c r="A3" s="306"/>
      <c r="B3" s="307"/>
      <c r="C3" s="73"/>
      <c r="D3" s="74"/>
      <c r="E3" s="75"/>
      <c r="F3" s="74"/>
      <c r="G3" s="74"/>
      <c r="H3" s="75"/>
      <c r="I3" s="74"/>
      <c r="J3" s="74"/>
      <c r="K3" s="75"/>
      <c r="L3" s="76"/>
    </row>
    <row r="4" spans="1:13" ht="15.6" x14ac:dyDescent="0.3">
      <c r="A4" s="304" t="s">
        <v>210</v>
      </c>
      <c r="B4" s="305"/>
      <c r="C4" s="77"/>
      <c r="D4" s="74"/>
      <c r="E4" s="308" t="s">
        <v>211</v>
      </c>
      <c r="F4" s="309"/>
      <c r="G4" s="309"/>
      <c r="H4" s="309"/>
      <c r="I4" s="309"/>
      <c r="J4" s="309"/>
      <c r="K4" s="310"/>
      <c r="L4" s="76"/>
    </row>
    <row r="5" spans="1:13" ht="15.6" x14ac:dyDescent="0.3">
      <c r="A5" s="304" t="s">
        <v>212</v>
      </c>
      <c r="B5" s="305"/>
      <c r="C5" s="77"/>
      <c r="D5" s="74"/>
      <c r="E5" s="311"/>
      <c r="F5" s="312"/>
      <c r="G5" s="312"/>
      <c r="H5" s="312"/>
      <c r="I5" s="312"/>
      <c r="J5" s="312"/>
      <c r="K5" s="313"/>
      <c r="L5" s="76"/>
    </row>
    <row r="6" spans="1:13" ht="15.6" x14ac:dyDescent="0.3">
      <c r="A6" s="304" t="s">
        <v>213</v>
      </c>
      <c r="B6" s="305"/>
      <c r="C6" s="77"/>
      <c r="D6" s="74"/>
      <c r="E6" s="311"/>
      <c r="F6" s="312"/>
      <c r="G6" s="312"/>
      <c r="H6" s="312"/>
      <c r="I6" s="312"/>
      <c r="J6" s="312"/>
      <c r="K6" s="313"/>
      <c r="L6" s="76"/>
    </row>
    <row r="7" spans="1:13" ht="15.6" x14ac:dyDescent="0.3">
      <c r="A7" s="304" t="s">
        <v>214</v>
      </c>
      <c r="B7" s="305"/>
      <c r="C7" s="77"/>
      <c r="D7" s="74"/>
      <c r="E7" s="314"/>
      <c r="F7" s="315"/>
      <c r="G7" s="315"/>
      <c r="H7" s="315"/>
      <c r="I7" s="315"/>
      <c r="J7" s="315"/>
      <c r="K7" s="316"/>
      <c r="L7" s="76"/>
    </row>
    <row r="8" spans="1:13" ht="15.6" x14ac:dyDescent="0.3">
      <c r="A8" s="304" t="s">
        <v>215</v>
      </c>
      <c r="B8" s="305"/>
      <c r="C8" s="77"/>
      <c r="D8" s="74"/>
      <c r="E8" s="78"/>
      <c r="F8" s="74"/>
      <c r="G8" s="79" t="s">
        <v>216</v>
      </c>
      <c r="H8" s="75"/>
      <c r="I8" s="74"/>
      <c r="J8" s="74"/>
      <c r="K8" s="75"/>
      <c r="L8" s="76"/>
    </row>
    <row r="9" spans="1:13" ht="15.6" x14ac:dyDescent="0.3">
      <c r="A9" s="80"/>
      <c r="B9" s="81"/>
      <c r="C9" s="81"/>
      <c r="D9" s="82"/>
      <c r="E9" s="83"/>
      <c r="F9" s="82"/>
      <c r="G9" s="84" t="s">
        <v>217</v>
      </c>
      <c r="H9" s="83"/>
      <c r="I9" s="83"/>
      <c r="J9" s="83"/>
      <c r="K9" s="83"/>
      <c r="L9" s="85"/>
    </row>
    <row r="10" spans="1:13" x14ac:dyDescent="0.3">
      <c r="A10" s="80"/>
      <c r="B10" s="81"/>
      <c r="C10" s="81"/>
      <c r="D10" s="82"/>
      <c r="E10" s="83"/>
      <c r="F10" s="82"/>
      <c r="G10" s="86"/>
      <c r="H10" s="83"/>
      <c r="I10" s="83"/>
      <c r="J10" s="83"/>
      <c r="K10" s="83"/>
      <c r="L10" s="85"/>
    </row>
    <row r="11" spans="1:13" ht="15" thickBot="1" x14ac:dyDescent="0.35">
      <c r="A11" s="87"/>
      <c r="B11" s="88"/>
      <c r="C11" s="88"/>
      <c r="D11" s="89"/>
      <c r="E11" s="90"/>
      <c r="F11" s="89"/>
      <c r="G11" s="91"/>
      <c r="H11" s="90"/>
      <c r="I11" s="90"/>
      <c r="J11" s="90"/>
      <c r="K11" s="90"/>
      <c r="L11" s="92"/>
    </row>
    <row r="12" spans="1:13" ht="43.2" x14ac:dyDescent="0.3">
      <c r="A12" s="93" t="s">
        <v>218</v>
      </c>
      <c r="B12" s="94" t="s">
        <v>219</v>
      </c>
      <c r="C12" s="94" t="s">
        <v>220</v>
      </c>
      <c r="D12" s="94" t="s">
        <v>221</v>
      </c>
      <c r="E12" s="95" t="s">
        <v>222</v>
      </c>
      <c r="F12" s="94" t="s">
        <v>223</v>
      </c>
      <c r="G12" s="94" t="s">
        <v>224</v>
      </c>
      <c r="H12" s="95" t="s">
        <v>225</v>
      </c>
      <c r="I12" s="96" t="s">
        <v>226</v>
      </c>
      <c r="J12" s="97" t="s">
        <v>227</v>
      </c>
      <c r="K12" s="98" t="s">
        <v>228</v>
      </c>
      <c r="L12" s="99" t="s">
        <v>229</v>
      </c>
      <c r="M12" s="100" t="s">
        <v>230</v>
      </c>
    </row>
    <row r="13" spans="1:13" x14ac:dyDescent="0.3">
      <c r="A13" s="101"/>
      <c r="B13" s="102"/>
      <c r="C13" s="103" t="s">
        <v>231</v>
      </c>
      <c r="D13" s="104"/>
      <c r="E13" s="105"/>
      <c r="F13" s="104"/>
      <c r="G13" s="104"/>
      <c r="H13" s="106"/>
      <c r="I13" s="107"/>
      <c r="J13" s="108"/>
      <c r="K13" s="108"/>
      <c r="L13" s="109"/>
      <c r="M13" s="109"/>
    </row>
    <row r="14" spans="1:13" ht="28.8" customHeight="1" x14ac:dyDescent="0.3">
      <c r="A14" s="110">
        <v>9781414381077</v>
      </c>
      <c r="B14" s="111"/>
      <c r="C14" s="112" t="s">
        <v>232</v>
      </c>
      <c r="D14" s="113"/>
      <c r="E14" s="114">
        <v>49.99</v>
      </c>
      <c r="F14" s="115" t="s">
        <v>233</v>
      </c>
      <c r="G14" s="113" t="s">
        <v>231</v>
      </c>
      <c r="H14" s="116">
        <v>0.4</v>
      </c>
      <c r="I14" s="116" t="s">
        <v>234</v>
      </c>
      <c r="J14" s="117">
        <v>44440</v>
      </c>
      <c r="K14" s="117">
        <v>44561</v>
      </c>
      <c r="L14" s="112" t="s">
        <v>235</v>
      </c>
      <c r="M14" s="118" t="s">
        <v>236</v>
      </c>
    </row>
    <row r="15" spans="1:13" ht="28.8" x14ac:dyDescent="0.3">
      <c r="A15" s="110">
        <v>9781414381084</v>
      </c>
      <c r="B15" s="111"/>
      <c r="C15" s="112" t="s">
        <v>237</v>
      </c>
      <c r="D15" s="113"/>
      <c r="E15" s="114">
        <v>49.99</v>
      </c>
      <c r="F15" s="115" t="s">
        <v>233</v>
      </c>
      <c r="G15" s="113" t="s">
        <v>231</v>
      </c>
      <c r="H15" s="116">
        <v>0.4</v>
      </c>
      <c r="I15" s="116" t="s">
        <v>234</v>
      </c>
      <c r="J15" s="117">
        <v>44440</v>
      </c>
      <c r="K15" s="117">
        <v>44561</v>
      </c>
      <c r="L15" s="112" t="s">
        <v>235</v>
      </c>
      <c r="M15" s="112"/>
    </row>
    <row r="16" spans="1:13" ht="28.8" x14ac:dyDescent="0.3">
      <c r="A16" s="110">
        <v>9781496444912</v>
      </c>
      <c r="B16" s="111"/>
      <c r="C16" s="112" t="s">
        <v>238</v>
      </c>
      <c r="D16" s="113"/>
      <c r="E16" s="114">
        <v>39.99</v>
      </c>
      <c r="F16" s="115" t="s">
        <v>233</v>
      </c>
      <c r="G16" s="113" t="s">
        <v>231</v>
      </c>
      <c r="H16" s="116">
        <v>0.4</v>
      </c>
      <c r="I16" s="116" t="s">
        <v>234</v>
      </c>
      <c r="J16" s="117">
        <v>44440</v>
      </c>
      <c r="K16" s="117">
        <v>44561</v>
      </c>
      <c r="L16" s="112" t="s">
        <v>239</v>
      </c>
      <c r="M16" s="118" t="s">
        <v>240</v>
      </c>
    </row>
    <row r="17" spans="1:13" ht="28.8" x14ac:dyDescent="0.3">
      <c r="A17" s="110">
        <v>9781496447159</v>
      </c>
      <c r="B17" s="111"/>
      <c r="C17" s="112" t="s">
        <v>241</v>
      </c>
      <c r="D17" s="113"/>
      <c r="E17" s="114">
        <v>39.99</v>
      </c>
      <c r="F17" s="115" t="s">
        <v>233</v>
      </c>
      <c r="G17" s="113" t="s">
        <v>231</v>
      </c>
      <c r="H17" s="116">
        <v>0.4</v>
      </c>
      <c r="I17" s="116" t="s">
        <v>234</v>
      </c>
      <c r="J17" s="117">
        <v>44440</v>
      </c>
      <c r="K17" s="117">
        <v>44561</v>
      </c>
      <c r="L17" s="112" t="s">
        <v>239</v>
      </c>
      <c r="M17" s="112"/>
    </row>
    <row r="18" spans="1:13" ht="28.8" x14ac:dyDescent="0.3">
      <c r="A18" s="110">
        <v>9781496455482</v>
      </c>
      <c r="B18" s="111"/>
      <c r="C18" s="112" t="s">
        <v>242</v>
      </c>
      <c r="D18" s="113"/>
      <c r="E18" s="114">
        <v>19.989999999999998</v>
      </c>
      <c r="F18" s="115" t="s">
        <v>233</v>
      </c>
      <c r="G18" s="113" t="s">
        <v>231</v>
      </c>
      <c r="H18" s="116">
        <v>0.4</v>
      </c>
      <c r="I18" s="116" t="s">
        <v>234</v>
      </c>
      <c r="J18" s="117">
        <v>44440</v>
      </c>
      <c r="K18" s="117">
        <v>44561</v>
      </c>
      <c r="L18" s="112" t="s">
        <v>239</v>
      </c>
      <c r="M18" s="118" t="s">
        <v>236</v>
      </c>
    </row>
    <row r="19" spans="1:13" ht="28.8" x14ac:dyDescent="0.3">
      <c r="A19" s="110">
        <v>9781496455505</v>
      </c>
      <c r="B19" s="111"/>
      <c r="C19" s="112" t="s">
        <v>243</v>
      </c>
      <c r="D19" s="113"/>
      <c r="E19" s="114">
        <v>19.989999999999998</v>
      </c>
      <c r="F19" s="115" t="s">
        <v>244</v>
      </c>
      <c r="G19" s="113" t="s">
        <v>231</v>
      </c>
      <c r="H19" s="116">
        <v>0.4</v>
      </c>
      <c r="I19" s="116" t="s">
        <v>234</v>
      </c>
      <c r="J19" s="117">
        <v>44440</v>
      </c>
      <c r="K19" s="117">
        <v>44561</v>
      </c>
      <c r="L19" s="112" t="s">
        <v>239</v>
      </c>
      <c r="M19" s="112"/>
    </row>
    <row r="20" spans="1:13" ht="28.8" x14ac:dyDescent="0.3">
      <c r="A20" s="110">
        <v>9781496459152</v>
      </c>
      <c r="B20" s="111"/>
      <c r="C20" s="112" t="s">
        <v>245</v>
      </c>
      <c r="D20" s="113"/>
      <c r="E20" s="114">
        <v>39.99</v>
      </c>
      <c r="F20" s="115" t="s">
        <v>233</v>
      </c>
      <c r="G20" s="113" t="s">
        <v>231</v>
      </c>
      <c r="H20" s="116">
        <v>0.4</v>
      </c>
      <c r="I20" s="116" t="s">
        <v>246</v>
      </c>
      <c r="J20" s="117">
        <v>44440</v>
      </c>
      <c r="K20" s="117">
        <v>44561</v>
      </c>
      <c r="L20" s="112" t="s">
        <v>239</v>
      </c>
      <c r="M20" s="112"/>
    </row>
    <row r="21" spans="1:13" ht="43.2" x14ac:dyDescent="0.3">
      <c r="A21" s="110">
        <v>9781496439819</v>
      </c>
      <c r="B21" s="111"/>
      <c r="C21" s="112" t="s">
        <v>247</v>
      </c>
      <c r="D21" s="113"/>
      <c r="E21" s="114">
        <v>14.99</v>
      </c>
      <c r="F21" s="115" t="s">
        <v>233</v>
      </c>
      <c r="G21" s="113" t="s">
        <v>231</v>
      </c>
      <c r="H21" s="116">
        <v>0.4</v>
      </c>
      <c r="I21" s="116" t="s">
        <v>246</v>
      </c>
      <c r="J21" s="117">
        <v>44440</v>
      </c>
      <c r="K21" s="117">
        <v>44561</v>
      </c>
      <c r="L21" s="112"/>
      <c r="M21" s="112" t="s">
        <v>248</v>
      </c>
    </row>
    <row r="22" spans="1:13" ht="43.2" x14ac:dyDescent="0.3">
      <c r="A22" s="110">
        <v>9781496439772</v>
      </c>
      <c r="B22" s="111"/>
      <c r="C22" s="112" t="s">
        <v>249</v>
      </c>
      <c r="D22" s="113"/>
      <c r="E22" s="114">
        <v>14.99</v>
      </c>
      <c r="F22" s="115" t="s">
        <v>233</v>
      </c>
      <c r="G22" s="113" t="s">
        <v>231</v>
      </c>
      <c r="H22" s="116">
        <v>0.4</v>
      </c>
      <c r="I22" s="116" t="s">
        <v>246</v>
      </c>
      <c r="J22" s="117">
        <v>44440</v>
      </c>
      <c r="K22" s="117">
        <v>44561</v>
      </c>
      <c r="L22" s="112"/>
      <c r="M22" s="112" t="s">
        <v>248</v>
      </c>
    </row>
    <row r="23" spans="1:13" ht="43.2" x14ac:dyDescent="0.3">
      <c r="A23" s="110">
        <v>9781496458087</v>
      </c>
      <c r="B23" s="111"/>
      <c r="C23" s="112" t="s">
        <v>250</v>
      </c>
      <c r="D23" s="113"/>
      <c r="E23" s="114">
        <v>19.989999999999998</v>
      </c>
      <c r="F23" s="115" t="s">
        <v>233</v>
      </c>
      <c r="G23" s="113" t="s">
        <v>231</v>
      </c>
      <c r="H23" s="116">
        <v>0.4</v>
      </c>
      <c r="I23" s="116" t="s">
        <v>246</v>
      </c>
      <c r="J23" s="117">
        <v>44440</v>
      </c>
      <c r="K23" s="117">
        <v>44561</v>
      </c>
      <c r="L23" s="112"/>
      <c r="M23" s="112" t="s">
        <v>248</v>
      </c>
    </row>
    <row r="24" spans="1:13" ht="43.2" x14ac:dyDescent="0.3">
      <c r="A24" s="110">
        <v>9781496458094</v>
      </c>
      <c r="B24" s="111"/>
      <c r="C24" s="112" t="s">
        <v>251</v>
      </c>
      <c r="D24" s="113"/>
      <c r="E24" s="114">
        <v>19.989999999999998</v>
      </c>
      <c r="F24" s="115" t="s">
        <v>233</v>
      </c>
      <c r="G24" s="113" t="s">
        <v>231</v>
      </c>
      <c r="H24" s="116">
        <v>0.4</v>
      </c>
      <c r="I24" s="116" t="s">
        <v>246</v>
      </c>
      <c r="J24" s="117">
        <v>44440</v>
      </c>
      <c r="K24" s="117">
        <v>44561</v>
      </c>
      <c r="L24" s="112"/>
      <c r="M24" s="112" t="s">
        <v>248</v>
      </c>
    </row>
    <row r="25" spans="1:13" ht="28.8" x14ac:dyDescent="0.3">
      <c r="A25" s="110">
        <v>9781496455277</v>
      </c>
      <c r="B25" s="111"/>
      <c r="C25" s="112" t="s">
        <v>252</v>
      </c>
      <c r="D25" s="119"/>
      <c r="E25" s="114">
        <v>74.989999999999995</v>
      </c>
      <c r="F25" s="115" t="s">
        <v>233</v>
      </c>
      <c r="G25" s="115" t="s">
        <v>231</v>
      </c>
      <c r="H25" s="120">
        <v>0.4</v>
      </c>
      <c r="I25" s="116" t="s">
        <v>246</v>
      </c>
      <c r="J25" s="117">
        <v>44440</v>
      </c>
      <c r="K25" s="117">
        <v>44561</v>
      </c>
      <c r="L25" s="112" t="s">
        <v>235</v>
      </c>
      <c r="M25" s="118" t="s">
        <v>253</v>
      </c>
    </row>
    <row r="26" spans="1:13" ht="28.8" x14ac:dyDescent="0.3">
      <c r="A26" s="110">
        <v>9781496455291</v>
      </c>
      <c r="B26" s="111"/>
      <c r="C26" s="112" t="s">
        <v>254</v>
      </c>
      <c r="D26" s="113"/>
      <c r="E26" s="114">
        <v>59.99</v>
      </c>
      <c r="F26" s="115" t="s">
        <v>233</v>
      </c>
      <c r="G26" s="113" t="s">
        <v>231</v>
      </c>
      <c r="H26" s="116">
        <v>0.4</v>
      </c>
      <c r="I26" s="116" t="s">
        <v>246</v>
      </c>
      <c r="J26" s="117">
        <v>44440</v>
      </c>
      <c r="K26" s="117">
        <v>44561</v>
      </c>
      <c r="L26" s="112" t="s">
        <v>235</v>
      </c>
      <c r="M26" s="118" t="s">
        <v>253</v>
      </c>
    </row>
    <row r="27" spans="1:13" ht="28.8" x14ac:dyDescent="0.3">
      <c r="A27" s="110">
        <v>9781496439314</v>
      </c>
      <c r="B27" s="111"/>
      <c r="C27" s="112" t="s">
        <v>255</v>
      </c>
      <c r="D27" s="113"/>
      <c r="E27" s="114">
        <v>74.989999999999995</v>
      </c>
      <c r="F27" s="115" t="s">
        <v>233</v>
      </c>
      <c r="G27" s="113" t="s">
        <v>231</v>
      </c>
      <c r="H27" s="116">
        <v>0.4</v>
      </c>
      <c r="I27" s="116" t="s">
        <v>246</v>
      </c>
      <c r="J27" s="117">
        <v>44440</v>
      </c>
      <c r="K27" s="117">
        <v>44561</v>
      </c>
      <c r="L27" s="112" t="s">
        <v>235</v>
      </c>
      <c r="M27" s="118" t="s">
        <v>253</v>
      </c>
    </row>
    <row r="28" spans="1:13" ht="28.8" x14ac:dyDescent="0.3">
      <c r="A28" s="110">
        <v>9781496430755</v>
      </c>
      <c r="B28" s="111"/>
      <c r="C28" s="112" t="s">
        <v>256</v>
      </c>
      <c r="D28" s="113"/>
      <c r="E28" s="114">
        <v>29.99</v>
      </c>
      <c r="F28" s="115" t="s">
        <v>257</v>
      </c>
      <c r="G28" s="113" t="s">
        <v>231</v>
      </c>
      <c r="H28" s="116">
        <v>0.3</v>
      </c>
      <c r="I28" s="116" t="s">
        <v>258</v>
      </c>
      <c r="J28" s="117">
        <v>44440</v>
      </c>
      <c r="K28" s="117">
        <v>44561</v>
      </c>
      <c r="L28" s="112"/>
      <c r="M28" s="118" t="s">
        <v>253</v>
      </c>
    </row>
    <row r="29" spans="1:13" ht="28.8" x14ac:dyDescent="0.3">
      <c r="A29" s="110">
        <v>9781496430779</v>
      </c>
      <c r="B29" s="111"/>
      <c r="C29" s="112" t="s">
        <v>259</v>
      </c>
      <c r="D29" s="113"/>
      <c r="E29" s="114">
        <v>44.99</v>
      </c>
      <c r="F29" s="115" t="s">
        <v>233</v>
      </c>
      <c r="G29" s="113" t="s">
        <v>231</v>
      </c>
      <c r="H29" s="116">
        <v>0.3</v>
      </c>
      <c r="I29" s="116" t="s">
        <v>258</v>
      </c>
      <c r="J29" s="117">
        <v>44440</v>
      </c>
      <c r="K29" s="117">
        <v>44561</v>
      </c>
      <c r="L29" s="112"/>
      <c r="M29" s="118" t="s">
        <v>253</v>
      </c>
    </row>
    <row r="30" spans="1:13" ht="28.8" x14ac:dyDescent="0.3">
      <c r="A30" s="110">
        <v>9781496461421</v>
      </c>
      <c r="B30" s="111"/>
      <c r="C30" s="112" t="s">
        <v>260</v>
      </c>
      <c r="D30" s="113"/>
      <c r="E30" s="114">
        <v>44.99</v>
      </c>
      <c r="F30" s="115" t="s">
        <v>233</v>
      </c>
      <c r="G30" s="113" t="s">
        <v>231</v>
      </c>
      <c r="H30" s="116">
        <v>0.3</v>
      </c>
      <c r="I30" s="116" t="s">
        <v>258</v>
      </c>
      <c r="J30" s="117">
        <v>44440</v>
      </c>
      <c r="K30" s="117">
        <v>44561</v>
      </c>
      <c r="L30" s="112"/>
      <c r="M30" s="118" t="s">
        <v>253</v>
      </c>
    </row>
    <row r="31" spans="1:13" ht="28.8" x14ac:dyDescent="0.3">
      <c r="A31" s="110">
        <v>9781414397818</v>
      </c>
      <c r="B31" s="111"/>
      <c r="C31" s="112" t="s">
        <v>261</v>
      </c>
      <c r="D31" s="113"/>
      <c r="E31" s="114">
        <v>29.99</v>
      </c>
      <c r="F31" s="115" t="s">
        <v>257</v>
      </c>
      <c r="G31" s="113" t="s">
        <v>231</v>
      </c>
      <c r="H31" s="116">
        <v>0.3</v>
      </c>
      <c r="I31" s="116" t="s">
        <v>258</v>
      </c>
      <c r="J31" s="117">
        <v>44440</v>
      </c>
      <c r="K31" s="117">
        <v>44561</v>
      </c>
      <c r="L31" s="112"/>
      <c r="M31" s="118" t="s">
        <v>253</v>
      </c>
    </row>
    <row r="32" spans="1:13" ht="28.8" x14ac:dyDescent="0.3">
      <c r="A32" s="110">
        <v>9781496445384</v>
      </c>
      <c r="B32" s="111"/>
      <c r="C32" s="112" t="s">
        <v>262</v>
      </c>
      <c r="D32" s="113"/>
      <c r="E32" s="114">
        <v>44.99</v>
      </c>
      <c r="F32" s="115" t="s">
        <v>233</v>
      </c>
      <c r="G32" s="113" t="s">
        <v>231</v>
      </c>
      <c r="H32" s="116">
        <v>0.3</v>
      </c>
      <c r="I32" s="116" t="s">
        <v>258</v>
      </c>
      <c r="J32" s="117">
        <v>44440</v>
      </c>
      <c r="K32" s="117">
        <v>44561</v>
      </c>
      <c r="L32" s="112"/>
      <c r="M32" s="118" t="s">
        <v>253</v>
      </c>
    </row>
    <row r="33" spans="1:13" ht="28.8" x14ac:dyDescent="0.3">
      <c r="A33" s="110">
        <v>9781496439819</v>
      </c>
      <c r="B33" s="111"/>
      <c r="C33" s="112" t="s">
        <v>263</v>
      </c>
      <c r="D33" s="113"/>
      <c r="E33" s="114">
        <v>64.989999999999995</v>
      </c>
      <c r="F33" s="115" t="s">
        <v>257</v>
      </c>
      <c r="G33" s="113" t="s">
        <v>231</v>
      </c>
      <c r="H33" s="116">
        <v>0.3</v>
      </c>
      <c r="I33" s="116" t="s">
        <v>264</v>
      </c>
      <c r="J33" s="117">
        <v>44440</v>
      </c>
      <c r="K33" s="117">
        <v>44561</v>
      </c>
      <c r="L33" s="118" t="s">
        <v>265</v>
      </c>
      <c r="M33" s="118" t="s">
        <v>240</v>
      </c>
    </row>
    <row r="34" spans="1:13" ht="28.8" x14ac:dyDescent="0.3">
      <c r="A34" s="110">
        <v>9781496439833</v>
      </c>
      <c r="B34" s="111"/>
      <c r="C34" s="112" t="s">
        <v>266</v>
      </c>
      <c r="D34" s="113"/>
      <c r="E34" s="114">
        <v>84.99</v>
      </c>
      <c r="F34" s="115" t="s">
        <v>233</v>
      </c>
      <c r="G34" s="113" t="s">
        <v>231</v>
      </c>
      <c r="H34" s="116">
        <v>0.3</v>
      </c>
      <c r="I34" s="116" t="s">
        <v>264</v>
      </c>
      <c r="J34" s="117">
        <v>44440</v>
      </c>
      <c r="K34" s="117">
        <v>44561</v>
      </c>
      <c r="L34" s="118" t="s">
        <v>265</v>
      </c>
      <c r="M34" s="112"/>
    </row>
    <row r="35" spans="1:13" ht="57.6" x14ac:dyDescent="0.3">
      <c r="A35" s="110">
        <v>9781414302041</v>
      </c>
      <c r="B35" s="111"/>
      <c r="C35" s="112" t="s">
        <v>267</v>
      </c>
      <c r="D35" s="113"/>
      <c r="E35" s="114">
        <v>18.989999999999998</v>
      </c>
      <c r="F35" s="115" t="s">
        <v>268</v>
      </c>
      <c r="G35" s="113" t="s">
        <v>231</v>
      </c>
      <c r="H35" s="116">
        <v>0.4</v>
      </c>
      <c r="I35" s="116" t="s">
        <v>234</v>
      </c>
      <c r="J35" s="117">
        <v>44470</v>
      </c>
      <c r="K35" s="117">
        <v>44592</v>
      </c>
      <c r="L35" s="121" t="s">
        <v>269</v>
      </c>
      <c r="M35" s="122" t="s">
        <v>270</v>
      </c>
    </row>
    <row r="36" spans="1:13" ht="57.6" x14ac:dyDescent="0.3">
      <c r="A36" s="110">
        <v>9780842325769</v>
      </c>
      <c r="B36" s="111"/>
      <c r="C36" s="112" t="s">
        <v>271</v>
      </c>
      <c r="D36" s="113"/>
      <c r="E36" s="114">
        <v>18.989999999999998</v>
      </c>
      <c r="F36" s="115" t="s">
        <v>268</v>
      </c>
      <c r="G36" s="113" t="s">
        <v>231</v>
      </c>
      <c r="H36" s="116">
        <v>0.4</v>
      </c>
      <c r="I36" s="116" t="s">
        <v>234</v>
      </c>
      <c r="J36" s="117">
        <v>44470</v>
      </c>
      <c r="K36" s="117">
        <v>44592</v>
      </c>
      <c r="L36" s="121" t="s">
        <v>269</v>
      </c>
      <c r="M36" s="122" t="s">
        <v>270</v>
      </c>
    </row>
    <row r="37" spans="1:13" ht="57.6" x14ac:dyDescent="0.3">
      <c r="A37" s="110">
        <v>9781496456229</v>
      </c>
      <c r="B37" s="111"/>
      <c r="C37" s="112" t="s">
        <v>272</v>
      </c>
      <c r="D37" s="113"/>
      <c r="E37" s="114">
        <v>18.989999999999998</v>
      </c>
      <c r="F37" s="115" t="s">
        <v>268</v>
      </c>
      <c r="G37" s="113" t="s">
        <v>231</v>
      </c>
      <c r="H37" s="116">
        <v>0.4</v>
      </c>
      <c r="I37" s="116" t="s">
        <v>234</v>
      </c>
      <c r="J37" s="117">
        <v>44470</v>
      </c>
      <c r="K37" s="117">
        <v>44592</v>
      </c>
      <c r="L37" s="121" t="s">
        <v>269</v>
      </c>
      <c r="M37" s="122" t="s">
        <v>270</v>
      </c>
    </row>
    <row r="38" spans="1:13" ht="57.6" x14ac:dyDescent="0.3">
      <c r="A38" s="110">
        <v>9781414312446</v>
      </c>
      <c r="B38" s="111"/>
      <c r="C38" s="112" t="s">
        <v>273</v>
      </c>
      <c r="D38" s="113"/>
      <c r="E38" s="114">
        <v>22.99</v>
      </c>
      <c r="F38" s="115" t="s">
        <v>268</v>
      </c>
      <c r="G38" s="113" t="s">
        <v>231</v>
      </c>
      <c r="H38" s="116">
        <v>0.4</v>
      </c>
      <c r="I38" s="116">
        <v>0.55000000000000004</v>
      </c>
      <c r="J38" s="117">
        <v>44470</v>
      </c>
      <c r="K38" s="117">
        <v>44592</v>
      </c>
      <c r="L38" s="121" t="s">
        <v>269</v>
      </c>
      <c r="M38" s="122" t="s">
        <v>270</v>
      </c>
    </row>
    <row r="39" spans="1:13" x14ac:dyDescent="0.3">
      <c r="A39" s="123"/>
      <c r="B39" s="124"/>
      <c r="C39" s="125" t="s">
        <v>274</v>
      </c>
      <c r="D39" s="126"/>
      <c r="E39" s="127"/>
      <c r="F39" s="124"/>
      <c r="G39" s="126"/>
      <c r="H39" s="126"/>
      <c r="I39" s="128"/>
      <c r="J39" s="129"/>
      <c r="K39" s="130"/>
      <c r="L39" s="131"/>
      <c r="M39" s="131"/>
    </row>
    <row r="40" spans="1:13" ht="28.8" x14ac:dyDescent="0.3">
      <c r="A40" s="110">
        <v>9781496435514</v>
      </c>
      <c r="B40" s="119"/>
      <c r="C40" s="119" t="s">
        <v>275</v>
      </c>
      <c r="D40" s="115" t="s">
        <v>276</v>
      </c>
      <c r="E40" s="114">
        <v>19.989999999999998</v>
      </c>
      <c r="F40" s="115" t="s">
        <v>257</v>
      </c>
      <c r="G40" s="115" t="s">
        <v>277</v>
      </c>
      <c r="H40" s="120">
        <v>0.4</v>
      </c>
      <c r="I40" s="113" t="s">
        <v>278</v>
      </c>
      <c r="J40" s="117"/>
      <c r="K40" s="117"/>
      <c r="M40" s="112"/>
    </row>
    <row r="41" spans="1:13" ht="28.8" x14ac:dyDescent="0.3">
      <c r="A41" s="110">
        <v>9781496439093</v>
      </c>
      <c r="B41" s="132"/>
      <c r="C41" s="132" t="s">
        <v>279</v>
      </c>
      <c r="D41" s="133" t="s">
        <v>280</v>
      </c>
      <c r="E41" s="134">
        <v>19.989999999999998</v>
      </c>
      <c r="F41" s="115" t="s">
        <v>257</v>
      </c>
      <c r="G41" s="133" t="s">
        <v>277</v>
      </c>
      <c r="H41" s="135">
        <v>0.4</v>
      </c>
      <c r="I41" s="113" t="s">
        <v>278</v>
      </c>
      <c r="J41" s="117"/>
      <c r="K41" s="117"/>
      <c r="L41" s="136"/>
      <c r="M41" s="112"/>
    </row>
    <row r="42" spans="1:13" x14ac:dyDescent="0.3">
      <c r="A42" s="123"/>
      <c r="B42" s="124"/>
      <c r="C42" s="125" t="s">
        <v>281</v>
      </c>
      <c r="D42" s="126"/>
      <c r="E42" s="127"/>
      <c r="F42" s="124"/>
      <c r="G42" s="126"/>
      <c r="H42" s="128"/>
      <c r="I42" s="126"/>
      <c r="J42" s="126"/>
      <c r="K42" s="124"/>
      <c r="L42" s="131"/>
      <c r="M42" s="137"/>
    </row>
    <row r="43" spans="1:13" x14ac:dyDescent="0.3">
      <c r="A43" s="110"/>
      <c r="B43" s="119"/>
      <c r="C43" s="119"/>
      <c r="D43" s="115"/>
      <c r="E43" s="114"/>
      <c r="F43" s="119"/>
      <c r="G43" s="115"/>
      <c r="H43" s="115"/>
      <c r="I43" s="115"/>
      <c r="J43" s="115"/>
      <c r="K43" s="119"/>
      <c r="L43" s="122"/>
      <c r="M43" s="112"/>
    </row>
    <row r="44" spans="1:13" x14ac:dyDescent="0.3">
      <c r="A44" s="110"/>
      <c r="B44" s="119"/>
      <c r="C44" s="119"/>
      <c r="D44" s="115"/>
      <c r="E44" s="114"/>
      <c r="F44" s="119"/>
      <c r="G44" s="115"/>
      <c r="H44" s="115"/>
      <c r="I44" s="115"/>
      <c r="J44" s="115"/>
      <c r="K44" s="119"/>
      <c r="L44" s="122"/>
      <c r="M44" s="112"/>
    </row>
    <row r="45" spans="1:13" x14ac:dyDescent="0.3">
      <c r="C45" s="119"/>
      <c r="D45" s="119"/>
      <c r="E45" s="119"/>
      <c r="F45" s="119"/>
      <c r="G45" s="115"/>
      <c r="H45" s="115"/>
      <c r="I45" s="115"/>
      <c r="J45" s="119"/>
      <c r="K45" s="119"/>
      <c r="L45" s="112"/>
      <c r="M45" s="112"/>
    </row>
    <row r="46" spans="1:13" x14ac:dyDescent="0.3">
      <c r="A46" s="110"/>
      <c r="B46" s="119"/>
      <c r="C46" s="119"/>
      <c r="D46" s="115"/>
      <c r="E46" s="114"/>
      <c r="F46" s="119"/>
      <c r="G46" s="115"/>
      <c r="H46" s="115"/>
      <c r="I46" s="115"/>
      <c r="J46" s="115"/>
      <c r="K46" s="119"/>
      <c r="L46" s="122"/>
      <c r="M46" s="112"/>
    </row>
    <row r="47" spans="1:13" x14ac:dyDescent="0.3">
      <c r="A47" s="110"/>
      <c r="B47" s="119"/>
      <c r="C47" s="119"/>
      <c r="D47" s="115"/>
      <c r="E47" s="114"/>
      <c r="F47" s="119"/>
      <c r="G47" s="115"/>
      <c r="H47" s="115"/>
      <c r="I47" s="115"/>
      <c r="J47" s="115"/>
      <c r="K47" s="119"/>
      <c r="L47" s="122"/>
      <c r="M47" s="112"/>
    </row>
  </sheetData>
  <autoFilter ref="A12:M22" xr:uid="{07185BBE-964A-4240-A4EF-668C08852715}"/>
  <mergeCells count="7">
    <mergeCell ref="A8:B8"/>
    <mergeCell ref="A3:B3"/>
    <mergeCell ref="A4:B4"/>
    <mergeCell ref="E4:K7"/>
    <mergeCell ref="A5:B5"/>
    <mergeCell ref="A6:B6"/>
    <mergeCell ref="A7:B7"/>
  </mergeCells>
  <pageMargins left="0.7" right="0.7" top="0.75" bottom="0.75" header="0.3" footer="0.3"/>
  <pageSetup scale="58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workbookViewId="0">
      <selection activeCell="A25" sqref="A25:B25"/>
    </sheetView>
  </sheetViews>
  <sheetFormatPr defaultRowHeight="13.2" x14ac:dyDescent="0.25"/>
  <cols>
    <col min="1" max="1" width="11.77734375" customWidth="1"/>
    <col min="2" max="2" width="18.7773437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77734375" customWidth="1"/>
    <col min="11" max="11" width="10.6640625" customWidth="1"/>
    <col min="12" max="12" width="8.109375" customWidth="1"/>
    <col min="13" max="13" width="10.6640625" customWidth="1"/>
    <col min="14" max="14" width="7.109375" customWidth="1"/>
    <col min="15" max="15" width="2.44140625" customWidth="1"/>
  </cols>
  <sheetData>
    <row r="1" spans="2:13" s="8" customFormat="1" ht="61.5" customHeight="1" thickBot="1" x14ac:dyDescent="0.4">
      <c r="B1" s="9"/>
      <c r="C1" s="10"/>
      <c r="D1" s="5"/>
      <c r="E1" s="5"/>
      <c r="F1" s="5"/>
      <c r="G1" s="205" t="s">
        <v>30</v>
      </c>
      <c r="H1" s="206"/>
      <c r="I1" s="206"/>
      <c r="J1" s="206"/>
      <c r="K1" s="206"/>
      <c r="L1" s="206"/>
      <c r="M1" s="207"/>
    </row>
    <row r="2" spans="2:13" s="8" customFormat="1" ht="18" customHeight="1" x14ac:dyDescent="0.25">
      <c r="B2" s="9"/>
      <c r="D2" s="9"/>
      <c r="E2" s="22"/>
      <c r="F2" s="9"/>
      <c r="G2" s="239" t="s">
        <v>11</v>
      </c>
      <c r="H2" s="240"/>
      <c r="I2" s="240"/>
      <c r="J2" s="240"/>
      <c r="K2" s="240"/>
      <c r="L2" s="240"/>
      <c r="M2" s="241"/>
    </row>
    <row r="3" spans="2:13" s="8" customFormat="1" ht="13.95" customHeight="1" x14ac:dyDescent="0.25">
      <c r="B3" s="9"/>
      <c r="D3" s="9"/>
      <c r="E3" s="22"/>
      <c r="F3" s="9"/>
      <c r="G3" s="242"/>
      <c r="H3" s="243"/>
      <c r="I3" s="243"/>
      <c r="J3" s="243"/>
      <c r="K3" s="243"/>
      <c r="L3" s="243"/>
      <c r="M3" s="244"/>
    </row>
    <row r="4" spans="2:13" s="8" customFormat="1" ht="13.8" thickBot="1" x14ac:dyDescent="0.3">
      <c r="B4" s="9"/>
      <c r="D4" s="9"/>
      <c r="E4" s="22"/>
      <c r="F4" s="9"/>
      <c r="G4" s="245"/>
      <c r="H4" s="246"/>
      <c r="I4" s="246"/>
      <c r="J4" s="246"/>
      <c r="K4" s="246"/>
      <c r="L4" s="246"/>
      <c r="M4" s="247"/>
    </row>
    <row r="5" spans="2:13" s="8" customFormat="1" x14ac:dyDescent="0.25">
      <c r="B5" s="9"/>
      <c r="E5" s="21"/>
      <c r="G5" s="9"/>
      <c r="H5" s="9"/>
      <c r="I5" s="9"/>
    </row>
    <row r="6" spans="2:13" s="8" customFormat="1" x14ac:dyDescent="0.25">
      <c r="B6" s="9"/>
      <c r="E6" s="21"/>
      <c r="G6" s="9"/>
      <c r="H6" s="9"/>
      <c r="I6" s="9"/>
    </row>
    <row r="7" spans="2:13" s="8" customFormat="1" x14ac:dyDescent="0.25">
      <c r="B7" s="9"/>
      <c r="E7" s="21"/>
      <c r="G7" s="9"/>
      <c r="H7" s="9"/>
      <c r="I7" s="9"/>
    </row>
    <row r="8" spans="2:13" s="8" customFormat="1" x14ac:dyDescent="0.25">
      <c r="B8" s="9"/>
      <c r="E8" s="21"/>
      <c r="G8" s="9"/>
      <c r="H8" s="9"/>
      <c r="I8" s="9"/>
    </row>
    <row r="9" spans="2:13" s="8" customFormat="1" x14ac:dyDescent="0.25">
      <c r="B9" s="9"/>
      <c r="E9" s="21"/>
      <c r="G9" s="9"/>
      <c r="H9" s="9"/>
      <c r="I9" s="9"/>
    </row>
    <row r="10" spans="2:13" s="8" customFormat="1" x14ac:dyDescent="0.25">
      <c r="B10" s="9"/>
      <c r="E10" s="21"/>
      <c r="G10" s="9"/>
      <c r="H10" s="9"/>
      <c r="I10" s="9"/>
    </row>
    <row r="11" spans="2:13" s="8" customFormat="1" x14ac:dyDescent="0.25">
      <c r="B11" s="9"/>
      <c r="E11" s="21"/>
      <c r="G11" s="9"/>
      <c r="H11" s="9"/>
      <c r="I11" s="9"/>
    </row>
    <row r="12" spans="2:13" s="8" customFormat="1" x14ac:dyDescent="0.25">
      <c r="B12" s="9"/>
      <c r="E12" s="21"/>
      <c r="G12" s="9"/>
      <c r="H12" s="9"/>
      <c r="I12" s="9"/>
    </row>
    <row r="13" spans="2:13" s="8" customFormat="1" x14ac:dyDescent="0.25">
      <c r="B13" s="9"/>
      <c r="E13" s="21"/>
      <c r="G13" s="9"/>
      <c r="H13" s="9"/>
      <c r="I13" s="9"/>
    </row>
    <row r="14" spans="2:13" s="8" customFormat="1" x14ac:dyDescent="0.25">
      <c r="B14" s="9"/>
      <c r="E14" s="21"/>
      <c r="G14" s="9"/>
      <c r="H14" s="9"/>
      <c r="I14" s="9"/>
    </row>
    <row r="15" spans="2:13" s="8" customFormat="1" x14ac:dyDescent="0.25">
      <c r="B15" s="9"/>
      <c r="E15" s="21"/>
      <c r="G15" s="9"/>
      <c r="H15" s="9"/>
      <c r="I15" s="9"/>
    </row>
    <row r="16" spans="2:13" s="8" customFormat="1" x14ac:dyDescent="0.25">
      <c r="B16" s="9"/>
      <c r="E16" s="21"/>
      <c r="G16" s="9"/>
      <c r="H16" s="9"/>
      <c r="I16" s="9"/>
    </row>
    <row r="17" spans="1:14" s="21" customFormat="1" ht="15.6" customHeight="1" x14ac:dyDescent="0.25">
      <c r="B17" s="22"/>
      <c r="G17" s="22"/>
      <c r="H17" s="22"/>
      <c r="I17" s="22"/>
    </row>
    <row r="18" spans="1:14" ht="14.25" customHeight="1" x14ac:dyDescent="0.25">
      <c r="A18" s="234" t="s">
        <v>0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</row>
    <row r="19" spans="1:14" ht="29.25" customHeight="1" x14ac:dyDescent="0.25">
      <c r="A19" s="237" t="s">
        <v>1</v>
      </c>
      <c r="B19" s="238"/>
      <c r="C19" s="1" t="s">
        <v>2</v>
      </c>
      <c r="D19" s="1" t="s">
        <v>3</v>
      </c>
      <c r="E19" s="237" t="s">
        <v>4</v>
      </c>
      <c r="F19" s="248"/>
      <c r="G19" s="238"/>
      <c r="H19" s="237" t="s">
        <v>5</v>
      </c>
      <c r="I19" s="238"/>
      <c r="J19" s="1" t="s">
        <v>6</v>
      </c>
      <c r="K19" s="1" t="s">
        <v>7</v>
      </c>
      <c r="L19" s="1" t="s">
        <v>8</v>
      </c>
      <c r="M19" s="1" t="s">
        <v>9</v>
      </c>
    </row>
    <row r="20" spans="1:14" s="16" customFormat="1" ht="23.4" customHeight="1" x14ac:dyDescent="0.25">
      <c r="A20" s="220" t="s">
        <v>72</v>
      </c>
      <c r="B20" s="221"/>
      <c r="C20" s="33" t="s">
        <v>73</v>
      </c>
      <c r="D20" s="35" t="s">
        <v>56</v>
      </c>
      <c r="E20" s="222">
        <v>9780800738051</v>
      </c>
      <c r="F20" s="223"/>
      <c r="G20" s="224"/>
      <c r="H20" s="225"/>
      <c r="I20" s="226"/>
      <c r="J20" s="15">
        <v>16.989999999999998</v>
      </c>
      <c r="K20" s="19"/>
      <c r="L20" s="58"/>
      <c r="M20" s="58"/>
      <c r="N20" s="57"/>
    </row>
    <row r="21" spans="1:14" s="16" customFormat="1" ht="23.4" customHeight="1" x14ac:dyDescent="0.25">
      <c r="A21" s="227" t="s">
        <v>74</v>
      </c>
      <c r="B21" s="228"/>
      <c r="C21" s="34" t="s">
        <v>75</v>
      </c>
      <c r="D21" s="36" t="s">
        <v>56</v>
      </c>
      <c r="E21" s="229">
        <v>9780800738068</v>
      </c>
      <c r="F21" s="230"/>
      <c r="G21" s="231"/>
      <c r="H21" s="232"/>
      <c r="I21" s="233"/>
      <c r="J21" s="12">
        <v>15.99</v>
      </c>
      <c r="K21" s="20"/>
      <c r="L21" s="56"/>
      <c r="M21" s="56"/>
      <c r="N21" s="57"/>
    </row>
    <row r="22" spans="1:14" s="16" customFormat="1" ht="23.4" customHeight="1" x14ac:dyDescent="0.25">
      <c r="A22" s="220" t="s">
        <v>76</v>
      </c>
      <c r="B22" s="221"/>
      <c r="C22" s="33" t="s">
        <v>77</v>
      </c>
      <c r="D22" s="35" t="s">
        <v>51</v>
      </c>
      <c r="E22" s="222">
        <v>9780800738754</v>
      </c>
      <c r="F22" s="223"/>
      <c r="G22" s="224"/>
      <c r="H22" s="225"/>
      <c r="I22" s="226"/>
      <c r="J22" s="15">
        <v>17.989999999999998</v>
      </c>
      <c r="K22" s="15">
        <v>14.97</v>
      </c>
      <c r="L22" s="58"/>
      <c r="M22" s="58"/>
      <c r="N22" s="57"/>
    </row>
    <row r="23" spans="1:14" s="16" customFormat="1" ht="23.4" customHeight="1" x14ac:dyDescent="0.25">
      <c r="A23" s="227" t="s">
        <v>78</v>
      </c>
      <c r="B23" s="228"/>
      <c r="C23" s="34" t="s">
        <v>79</v>
      </c>
      <c r="D23" s="36" t="s">
        <v>51</v>
      </c>
      <c r="E23" s="229">
        <v>9780764238550</v>
      </c>
      <c r="F23" s="230"/>
      <c r="G23" s="231"/>
      <c r="H23" s="232"/>
      <c r="I23" s="233"/>
      <c r="J23" s="12">
        <v>15.99</v>
      </c>
      <c r="K23" s="12">
        <v>12.97</v>
      </c>
      <c r="L23" s="18"/>
      <c r="M23" s="18"/>
      <c r="N23" s="55"/>
    </row>
    <row r="24" spans="1:14" s="16" customFormat="1" ht="23.4" customHeight="1" x14ac:dyDescent="0.25">
      <c r="A24" s="249" t="s">
        <v>391</v>
      </c>
      <c r="B24" s="221"/>
      <c r="C24" s="33" t="s">
        <v>80</v>
      </c>
      <c r="D24" s="35" t="s">
        <v>51</v>
      </c>
      <c r="E24" s="222">
        <v>9780800738532</v>
      </c>
      <c r="F24" s="223"/>
      <c r="G24" s="224"/>
      <c r="H24" s="225"/>
      <c r="I24" s="226"/>
      <c r="J24" s="15">
        <v>15.99</v>
      </c>
      <c r="K24" s="19"/>
      <c r="L24" s="17"/>
      <c r="M24" s="17"/>
      <c r="N24" s="55"/>
    </row>
    <row r="25" spans="1:14" s="16" customFormat="1" ht="23.4" customHeight="1" x14ac:dyDescent="0.25">
      <c r="A25" s="227" t="s">
        <v>81</v>
      </c>
      <c r="B25" s="228"/>
      <c r="C25" s="34" t="s">
        <v>82</v>
      </c>
      <c r="D25" s="36" t="s">
        <v>56</v>
      </c>
      <c r="E25" s="229">
        <v>9780764234248</v>
      </c>
      <c r="F25" s="230"/>
      <c r="G25" s="231"/>
      <c r="H25" s="232"/>
      <c r="I25" s="233"/>
      <c r="J25" s="12">
        <v>16.989999999999998</v>
      </c>
      <c r="K25" s="20"/>
      <c r="L25" s="56"/>
      <c r="M25" s="56"/>
      <c r="N25" s="57"/>
    </row>
  </sheetData>
  <mergeCells count="24">
    <mergeCell ref="A20:B20"/>
    <mergeCell ref="E20:G20"/>
    <mergeCell ref="H20:I20"/>
    <mergeCell ref="A21:B21"/>
    <mergeCell ref="G1:M1"/>
    <mergeCell ref="G2:M4"/>
    <mergeCell ref="E19:G19"/>
    <mergeCell ref="A18:M18"/>
    <mergeCell ref="A19:B19"/>
    <mergeCell ref="H19:I19"/>
    <mergeCell ref="E21:G21"/>
    <mergeCell ref="H21:I21"/>
    <mergeCell ref="A22:B22"/>
    <mergeCell ref="E22:G22"/>
    <mergeCell ref="H22:I22"/>
    <mergeCell ref="A25:B25"/>
    <mergeCell ref="E25:G25"/>
    <mergeCell ref="H25:I25"/>
    <mergeCell ref="A23:B23"/>
    <mergeCell ref="E23:G23"/>
    <mergeCell ref="H23:I23"/>
    <mergeCell ref="A24:B24"/>
    <mergeCell ref="E24:G24"/>
    <mergeCell ref="H24:I24"/>
  </mergeCells>
  <pageMargins left="0.7" right="0.7" top="0.75" bottom="0.75" header="0.3" footer="0.3"/>
  <pageSetup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4"/>
  <sheetViews>
    <sheetView zoomScaleNormal="100" workbookViewId="0">
      <selection activeCell="C3" sqref="C3"/>
    </sheetView>
  </sheetViews>
  <sheetFormatPr defaultRowHeight="13.2" x14ac:dyDescent="0.25"/>
  <cols>
    <col min="1" max="1" width="11.77734375" customWidth="1"/>
    <col min="2" max="2" width="18.7773437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77734375" customWidth="1"/>
    <col min="11" max="11" width="10.6640625" customWidth="1"/>
    <col min="12" max="12" width="8.109375" customWidth="1"/>
    <col min="13" max="13" width="10.6640625" customWidth="1"/>
    <col min="14" max="14" width="7.109375" customWidth="1"/>
  </cols>
  <sheetData>
    <row r="1" spans="2:13" s="8" customFormat="1" ht="61.5" customHeight="1" thickBot="1" x14ac:dyDescent="0.4">
      <c r="B1" s="9"/>
      <c r="C1" s="10"/>
      <c r="D1" s="5"/>
      <c r="E1" s="5"/>
      <c r="F1" s="5"/>
      <c r="G1" s="205" t="s">
        <v>31</v>
      </c>
      <c r="H1" s="206"/>
      <c r="I1" s="206"/>
      <c r="J1" s="206"/>
      <c r="K1" s="206"/>
      <c r="L1" s="206"/>
      <c r="M1" s="207"/>
    </row>
    <row r="2" spans="2:13" s="8" customFormat="1" ht="15" customHeight="1" x14ac:dyDescent="0.25">
      <c r="B2" s="9"/>
      <c r="D2" s="9"/>
      <c r="E2" s="22"/>
      <c r="F2" s="9"/>
      <c r="G2" s="239" t="s">
        <v>12</v>
      </c>
      <c r="H2" s="240"/>
      <c r="I2" s="240"/>
      <c r="J2" s="240"/>
      <c r="K2" s="240"/>
      <c r="L2" s="240"/>
      <c r="M2" s="241"/>
    </row>
    <row r="3" spans="2:13" s="8" customFormat="1" x14ac:dyDescent="0.25">
      <c r="B3" s="9"/>
      <c r="D3" s="9"/>
      <c r="E3" s="22"/>
      <c r="F3" s="9"/>
      <c r="G3" s="242"/>
      <c r="H3" s="243"/>
      <c r="I3" s="243"/>
      <c r="J3" s="243"/>
      <c r="K3" s="243"/>
      <c r="L3" s="243"/>
      <c r="M3" s="244"/>
    </row>
    <row r="4" spans="2:13" s="8" customFormat="1" ht="19.5" customHeight="1" thickBot="1" x14ac:dyDescent="0.3">
      <c r="B4" s="9"/>
      <c r="D4" s="9"/>
      <c r="E4" s="22"/>
      <c r="F4" s="9"/>
      <c r="G4" s="245"/>
      <c r="H4" s="246"/>
      <c r="I4" s="246"/>
      <c r="J4" s="246"/>
      <c r="K4" s="246"/>
      <c r="L4" s="246"/>
      <c r="M4" s="247"/>
    </row>
    <row r="5" spans="2:13" s="8" customFormat="1" x14ac:dyDescent="0.25">
      <c r="B5" s="9"/>
      <c r="E5" s="21"/>
      <c r="G5" s="9"/>
      <c r="H5" s="9"/>
      <c r="I5" s="9"/>
    </row>
    <row r="6" spans="2:13" s="8" customFormat="1" x14ac:dyDescent="0.25">
      <c r="B6" s="9"/>
      <c r="E6" s="21"/>
      <c r="G6" s="9"/>
      <c r="H6" s="9"/>
      <c r="I6" s="9"/>
    </row>
    <row r="7" spans="2:13" s="8" customFormat="1" x14ac:dyDescent="0.25">
      <c r="B7" s="9"/>
      <c r="E7" s="21"/>
      <c r="G7" s="9"/>
      <c r="H7" s="9"/>
      <c r="I7" s="9"/>
    </row>
    <row r="8" spans="2:13" s="8" customFormat="1" x14ac:dyDescent="0.25">
      <c r="B8" s="9"/>
      <c r="E8" s="21"/>
      <c r="G8" s="9"/>
      <c r="H8" s="9"/>
      <c r="I8" s="9"/>
    </row>
    <row r="9" spans="2:13" s="8" customFormat="1" x14ac:dyDescent="0.25">
      <c r="B9" s="9"/>
      <c r="E9" s="21"/>
      <c r="G9" s="9"/>
      <c r="H9" s="9"/>
      <c r="I9" s="9"/>
    </row>
    <row r="10" spans="2:13" s="8" customFormat="1" x14ac:dyDescent="0.25">
      <c r="B10" s="9"/>
      <c r="E10" s="21"/>
      <c r="G10" s="9"/>
      <c r="H10" s="9"/>
      <c r="I10" s="9"/>
    </row>
    <row r="11" spans="2:13" s="8" customFormat="1" x14ac:dyDescent="0.25">
      <c r="B11" s="9"/>
      <c r="E11" s="21"/>
      <c r="G11" s="9"/>
      <c r="H11" s="9"/>
      <c r="I11" s="9"/>
    </row>
    <row r="12" spans="2:13" s="8" customFormat="1" x14ac:dyDescent="0.25">
      <c r="B12" s="9"/>
      <c r="E12" s="21"/>
      <c r="G12" s="9"/>
      <c r="H12" s="9"/>
      <c r="I12" s="9"/>
    </row>
    <row r="13" spans="2:13" s="8" customFormat="1" x14ac:dyDescent="0.25">
      <c r="B13" s="9"/>
      <c r="E13" s="21"/>
      <c r="G13" s="9"/>
      <c r="H13" s="9"/>
      <c r="I13" s="9"/>
    </row>
    <row r="14" spans="2:13" s="8" customFormat="1" x14ac:dyDescent="0.25">
      <c r="B14" s="9"/>
      <c r="E14" s="21"/>
      <c r="G14" s="9"/>
      <c r="H14" s="9"/>
      <c r="I14" s="9"/>
    </row>
    <row r="15" spans="2:13" s="8" customFormat="1" x14ac:dyDescent="0.25">
      <c r="B15" s="9"/>
      <c r="E15" s="21"/>
      <c r="G15" s="9"/>
      <c r="H15" s="9"/>
      <c r="I15" s="9"/>
    </row>
    <row r="16" spans="2:13" s="8" customFormat="1" x14ac:dyDescent="0.25">
      <c r="B16" s="9"/>
      <c r="E16" s="21"/>
      <c r="G16" s="9"/>
      <c r="H16" s="9"/>
      <c r="I16" s="9"/>
    </row>
    <row r="17" spans="1:13" s="8" customFormat="1" ht="18" customHeight="1" x14ac:dyDescent="0.25">
      <c r="B17" s="9"/>
      <c r="E17" s="21"/>
      <c r="G17" s="9"/>
      <c r="H17" s="9"/>
      <c r="I17" s="9"/>
    </row>
    <row r="18" spans="1:13" s="21" customFormat="1" ht="7.8" customHeight="1" x14ac:dyDescent="0.25">
      <c r="B18" s="22"/>
      <c r="G18" s="22"/>
      <c r="H18" s="22"/>
      <c r="I18" s="22"/>
    </row>
    <row r="19" spans="1:13" ht="14.25" customHeight="1" x14ac:dyDescent="0.25">
      <c r="A19" s="234" t="s">
        <v>0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6"/>
    </row>
    <row r="20" spans="1:13" ht="29.25" customHeight="1" x14ac:dyDescent="0.25">
      <c r="A20" s="237" t="s">
        <v>1</v>
      </c>
      <c r="B20" s="238"/>
      <c r="C20" s="1" t="s">
        <v>2</v>
      </c>
      <c r="D20" s="1" t="s">
        <v>3</v>
      </c>
      <c r="E20" s="237" t="s">
        <v>4</v>
      </c>
      <c r="F20" s="248"/>
      <c r="G20" s="238"/>
      <c r="H20" s="237" t="s">
        <v>5</v>
      </c>
      <c r="I20" s="238"/>
      <c r="J20" s="1" t="s">
        <v>6</v>
      </c>
      <c r="K20" s="1" t="s">
        <v>7</v>
      </c>
      <c r="L20" s="1" t="s">
        <v>8</v>
      </c>
      <c r="M20" s="1" t="s">
        <v>9</v>
      </c>
    </row>
    <row r="21" spans="1:13" s="16" customFormat="1" ht="20.399999999999999" customHeight="1" x14ac:dyDescent="0.25">
      <c r="A21" s="220" t="s">
        <v>83</v>
      </c>
      <c r="B21" s="221"/>
      <c r="C21" s="33" t="s">
        <v>84</v>
      </c>
      <c r="D21" s="35" t="s">
        <v>51</v>
      </c>
      <c r="E21" s="222">
        <v>9781636090962</v>
      </c>
      <c r="F21" s="223"/>
      <c r="G21" s="224"/>
      <c r="H21" s="225"/>
      <c r="I21" s="226"/>
      <c r="J21" s="15">
        <v>16.989999999999998</v>
      </c>
      <c r="K21" s="19"/>
      <c r="L21" s="58"/>
      <c r="M21" s="58"/>
    </row>
    <row r="22" spans="1:13" s="16" customFormat="1" ht="20.399999999999999" customHeight="1" x14ac:dyDescent="0.25">
      <c r="A22" s="227" t="s">
        <v>85</v>
      </c>
      <c r="B22" s="228"/>
      <c r="C22" s="34" t="s">
        <v>86</v>
      </c>
      <c r="D22" s="36" t="s">
        <v>56</v>
      </c>
      <c r="E22" s="229">
        <v>9781643529516</v>
      </c>
      <c r="F22" s="230"/>
      <c r="G22" s="231"/>
      <c r="H22" s="232"/>
      <c r="I22" s="233"/>
      <c r="J22" s="12">
        <v>14.99</v>
      </c>
      <c r="K22" s="12">
        <v>11.97</v>
      </c>
      <c r="L22" s="18"/>
      <c r="M22" s="18"/>
    </row>
    <row r="23" spans="1:13" s="16" customFormat="1" ht="20.399999999999999" customHeight="1" x14ac:dyDescent="0.25">
      <c r="A23" s="220" t="s">
        <v>87</v>
      </c>
      <c r="B23" s="221"/>
      <c r="C23" s="33" t="s">
        <v>88</v>
      </c>
      <c r="D23" s="35" t="s">
        <v>56</v>
      </c>
      <c r="E23" s="222">
        <v>9781636090191</v>
      </c>
      <c r="F23" s="223"/>
      <c r="G23" s="224"/>
      <c r="H23" s="225"/>
      <c r="I23" s="226"/>
      <c r="J23" s="15">
        <v>14.99</v>
      </c>
      <c r="K23" s="15">
        <v>11.97</v>
      </c>
      <c r="L23" s="58"/>
      <c r="M23" s="58"/>
    </row>
    <row r="24" spans="1:13" s="16" customFormat="1" ht="20.399999999999999" customHeight="1" x14ac:dyDescent="0.25">
      <c r="A24" s="250" t="s">
        <v>392</v>
      </c>
      <c r="B24" s="228"/>
      <c r="C24" s="34" t="s">
        <v>89</v>
      </c>
      <c r="D24" s="36" t="s">
        <v>56</v>
      </c>
      <c r="E24" s="229">
        <v>9781636090894</v>
      </c>
      <c r="F24" s="230"/>
      <c r="G24" s="231"/>
      <c r="H24" s="232"/>
      <c r="I24" s="233"/>
      <c r="J24" s="12">
        <v>14.99</v>
      </c>
      <c r="K24" s="12">
        <v>11.97</v>
      </c>
      <c r="L24" s="18"/>
      <c r="M24" s="18"/>
    </row>
  </sheetData>
  <mergeCells count="18">
    <mergeCell ref="A19:M19"/>
    <mergeCell ref="A20:B20"/>
    <mergeCell ref="H20:I20"/>
    <mergeCell ref="G1:M1"/>
    <mergeCell ref="G2:M4"/>
    <mergeCell ref="E20:G20"/>
    <mergeCell ref="A21:B21"/>
    <mergeCell ref="E21:G21"/>
    <mergeCell ref="H21:I21"/>
    <mergeCell ref="A22:B22"/>
    <mergeCell ref="E22:G22"/>
    <mergeCell ref="H22:I22"/>
    <mergeCell ref="A23:B23"/>
    <mergeCell ref="E23:G23"/>
    <mergeCell ref="H23:I23"/>
    <mergeCell ref="A24:B24"/>
    <mergeCell ref="E24:G24"/>
    <mergeCell ref="H24:I24"/>
  </mergeCells>
  <pageMargins left="0.7" right="0.7" top="0.75" bottom="0.75" header="0.3" footer="0.3"/>
  <pageSetup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0802D-0AA2-460E-9362-571E83517437}">
  <sheetPr>
    <pageSetUpPr fitToPage="1"/>
  </sheetPr>
  <dimension ref="A1:N26"/>
  <sheetViews>
    <sheetView workbookViewId="0">
      <selection activeCell="C1" sqref="C1"/>
    </sheetView>
  </sheetViews>
  <sheetFormatPr defaultColWidth="8.7773437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4" style="16" customWidth="1"/>
    <col min="7" max="7" width="12" style="16" customWidth="1"/>
    <col min="8" max="8" width="2.109375" style="16" customWidth="1"/>
    <col min="9" max="9" width="4.10937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7.109375" style="16" customWidth="1"/>
    <col min="15" max="16384" width="8.77734375" style="16"/>
  </cols>
  <sheetData>
    <row r="1" spans="2:13" s="21" customFormat="1" ht="61.5" customHeight="1" thickBot="1" x14ac:dyDescent="0.4">
      <c r="B1" s="22"/>
      <c r="C1" s="23"/>
      <c r="D1" s="5"/>
      <c r="E1" s="5"/>
      <c r="F1" s="5"/>
      <c r="G1" s="205" t="s">
        <v>32</v>
      </c>
      <c r="H1" s="206"/>
      <c r="I1" s="206"/>
      <c r="J1" s="206"/>
      <c r="K1" s="206"/>
      <c r="L1" s="206"/>
      <c r="M1" s="207"/>
    </row>
    <row r="2" spans="2:13" s="21" customFormat="1" ht="55.95" customHeight="1" thickBot="1" x14ac:dyDescent="0.3">
      <c r="B2" s="22"/>
      <c r="D2" s="26"/>
      <c r="E2" s="26"/>
      <c r="F2" s="26"/>
      <c r="G2" s="254" t="s">
        <v>17</v>
      </c>
      <c r="H2" s="255"/>
      <c r="I2" s="255"/>
      <c r="J2" s="255"/>
      <c r="K2" s="255"/>
      <c r="L2" s="255"/>
      <c r="M2" s="256"/>
    </row>
    <row r="3" spans="2:13" s="21" customFormat="1" x14ac:dyDescent="0.25">
      <c r="B3" s="22"/>
      <c r="D3" s="11"/>
      <c r="E3" s="11"/>
      <c r="F3" s="11"/>
      <c r="G3" s="11"/>
      <c r="H3" s="11"/>
      <c r="I3" s="11"/>
      <c r="J3" s="53"/>
      <c r="K3" s="53"/>
      <c r="L3" s="53"/>
      <c r="M3" s="53"/>
    </row>
    <row r="4" spans="2:13" s="21" customFormat="1" x14ac:dyDescent="0.25">
      <c r="B4" s="22"/>
      <c r="D4" s="11"/>
      <c r="E4" s="11"/>
      <c r="F4" s="11"/>
      <c r="G4" s="11"/>
      <c r="H4" s="11"/>
      <c r="I4" s="11"/>
      <c r="J4" s="53"/>
      <c r="K4" s="53"/>
      <c r="L4" s="53"/>
      <c r="M4" s="53"/>
    </row>
    <row r="5" spans="2:13" s="21" customFormat="1" x14ac:dyDescent="0.25">
      <c r="B5" s="22"/>
      <c r="G5" s="22"/>
      <c r="H5" s="22"/>
    </row>
    <row r="6" spans="2:13" s="21" customFormat="1" x14ac:dyDescent="0.25">
      <c r="B6" s="22"/>
      <c r="G6" s="22"/>
      <c r="H6" s="22"/>
    </row>
    <row r="7" spans="2:13" s="21" customFormat="1" x14ac:dyDescent="0.25">
      <c r="B7" s="22"/>
      <c r="G7" s="22"/>
      <c r="H7" s="22"/>
    </row>
    <row r="8" spans="2:13" s="21" customFormat="1" x14ac:dyDescent="0.25">
      <c r="B8" s="22"/>
      <c r="G8" s="22"/>
      <c r="H8" s="22"/>
    </row>
    <row r="9" spans="2:13" s="21" customFormat="1" x14ac:dyDescent="0.25">
      <c r="B9" s="22"/>
      <c r="G9" s="22"/>
      <c r="H9" s="22"/>
    </row>
    <row r="10" spans="2:13" s="21" customFormat="1" x14ac:dyDescent="0.25">
      <c r="B10" s="22"/>
      <c r="G10" s="22"/>
      <c r="H10" s="22"/>
    </row>
    <row r="11" spans="2:13" s="21" customFormat="1" x14ac:dyDescent="0.25">
      <c r="B11" s="22"/>
      <c r="G11" s="22"/>
      <c r="H11" s="22"/>
    </row>
    <row r="12" spans="2:13" s="21" customFormat="1" x14ac:dyDescent="0.25">
      <c r="B12" s="22"/>
      <c r="G12" s="22"/>
      <c r="H12" s="22"/>
    </row>
    <row r="13" spans="2:13" s="21" customFormat="1" x14ac:dyDescent="0.25">
      <c r="B13" s="22"/>
      <c r="G13" s="22"/>
      <c r="H13" s="22"/>
    </row>
    <row r="14" spans="2:13" s="21" customFormat="1" x14ac:dyDescent="0.25">
      <c r="B14" s="22"/>
      <c r="G14" s="22"/>
      <c r="H14" s="22"/>
    </row>
    <row r="15" spans="2:13" s="21" customFormat="1" x14ac:dyDescent="0.25">
      <c r="B15" s="22"/>
      <c r="G15" s="22"/>
      <c r="H15" s="22"/>
    </row>
    <row r="16" spans="2:13" s="21" customFormat="1" ht="17.399999999999999" customHeight="1" x14ac:dyDescent="0.25">
      <c r="B16" s="22"/>
      <c r="G16" s="22"/>
      <c r="H16" s="22"/>
    </row>
    <row r="17" spans="1:14" ht="14.25" customHeight="1" x14ac:dyDescent="0.25">
      <c r="A17" s="260" t="s">
        <v>0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2"/>
    </row>
    <row r="18" spans="1:14" ht="29.25" customHeight="1" x14ac:dyDescent="0.25">
      <c r="A18" s="263" t="s">
        <v>1</v>
      </c>
      <c r="B18" s="264"/>
      <c r="C18" s="29" t="s">
        <v>2</v>
      </c>
      <c r="D18" s="29" t="s">
        <v>3</v>
      </c>
      <c r="E18" s="257" t="s">
        <v>4</v>
      </c>
      <c r="F18" s="258"/>
      <c r="G18" s="259"/>
      <c r="H18" s="263" t="s">
        <v>5</v>
      </c>
      <c r="I18" s="264"/>
      <c r="J18" s="29" t="s">
        <v>6</v>
      </c>
      <c r="K18" s="29" t="s">
        <v>7</v>
      </c>
      <c r="L18" s="29" t="s">
        <v>8</v>
      </c>
      <c r="M18" s="29" t="s">
        <v>9</v>
      </c>
    </row>
    <row r="19" spans="1:14" ht="25.5" customHeight="1" x14ac:dyDescent="0.25">
      <c r="A19" s="220" t="s">
        <v>95</v>
      </c>
      <c r="B19" s="221"/>
      <c r="C19" s="19"/>
      <c r="D19" s="19"/>
      <c r="E19" s="222">
        <v>785525308762</v>
      </c>
      <c r="F19" s="223"/>
      <c r="G19" s="224"/>
      <c r="H19" s="225"/>
      <c r="I19" s="226"/>
      <c r="J19" s="15">
        <v>9.99</v>
      </c>
      <c r="K19" s="17"/>
      <c r="L19" s="17"/>
      <c r="M19" s="17"/>
      <c r="N19" s="55"/>
    </row>
    <row r="20" spans="1:14" ht="24" customHeight="1" x14ac:dyDescent="0.25">
      <c r="A20" s="227" t="s">
        <v>94</v>
      </c>
      <c r="B20" s="228"/>
      <c r="C20" s="20"/>
      <c r="D20" s="20"/>
      <c r="E20" s="229">
        <v>785525304306</v>
      </c>
      <c r="F20" s="230"/>
      <c r="G20" s="231"/>
      <c r="H20" s="232"/>
      <c r="I20" s="233"/>
      <c r="J20" s="12">
        <v>19.989999999999998</v>
      </c>
      <c r="K20" s="18"/>
      <c r="L20" s="18"/>
      <c r="M20" s="18"/>
      <c r="N20" s="55"/>
    </row>
    <row r="21" spans="1:14" ht="24.75" customHeight="1" x14ac:dyDescent="0.25">
      <c r="A21" s="220" t="s">
        <v>93</v>
      </c>
      <c r="B21" s="221"/>
      <c r="C21" s="19"/>
      <c r="D21" s="19"/>
      <c r="E21" s="222">
        <v>785525257466</v>
      </c>
      <c r="F21" s="223"/>
      <c r="G21" s="224"/>
      <c r="H21" s="225"/>
      <c r="I21" s="226"/>
      <c r="J21" s="15">
        <v>14.99</v>
      </c>
      <c r="K21" s="58"/>
      <c r="L21" s="58"/>
      <c r="M21" s="58"/>
      <c r="N21" s="57"/>
    </row>
    <row r="22" spans="1:14" ht="27" customHeight="1" x14ac:dyDescent="0.25">
      <c r="A22" s="227" t="s">
        <v>92</v>
      </c>
      <c r="B22" s="228"/>
      <c r="C22" s="20"/>
      <c r="D22" s="20"/>
      <c r="E22" s="251">
        <v>95177470282</v>
      </c>
      <c r="F22" s="252"/>
      <c r="G22" s="253"/>
      <c r="H22" s="232"/>
      <c r="I22" s="233"/>
      <c r="J22" s="12">
        <v>28.99</v>
      </c>
      <c r="K22" s="18"/>
      <c r="L22" s="18"/>
      <c r="M22" s="18"/>
      <c r="N22" s="55"/>
    </row>
    <row r="23" spans="1:14" ht="24.75" customHeight="1" x14ac:dyDescent="0.25">
      <c r="A23" s="249" t="s">
        <v>393</v>
      </c>
      <c r="B23" s="221"/>
      <c r="C23" s="19"/>
      <c r="D23" s="19"/>
      <c r="E23" s="222">
        <v>785525307741</v>
      </c>
      <c r="F23" s="223"/>
      <c r="G23" s="224"/>
      <c r="H23" s="225"/>
      <c r="I23" s="226"/>
      <c r="J23" s="15">
        <v>14.99</v>
      </c>
      <c r="K23" s="17"/>
      <c r="L23" s="17"/>
      <c r="M23" s="17"/>
      <c r="N23" s="55"/>
    </row>
    <row r="24" spans="1:14" ht="24.75" customHeight="1" x14ac:dyDescent="0.25">
      <c r="A24" s="250" t="s">
        <v>394</v>
      </c>
      <c r="B24" s="228"/>
      <c r="C24" s="20"/>
      <c r="D24" s="20"/>
      <c r="E24" s="229">
        <v>785525307758</v>
      </c>
      <c r="F24" s="230"/>
      <c r="G24" s="231"/>
      <c r="H24" s="232"/>
      <c r="I24" s="233"/>
      <c r="J24" s="12">
        <v>14.99</v>
      </c>
      <c r="K24" s="18"/>
      <c r="L24" s="18"/>
      <c r="M24" s="18"/>
      <c r="N24" s="55"/>
    </row>
    <row r="25" spans="1:14" ht="26.25" customHeight="1" x14ac:dyDescent="0.25">
      <c r="A25" s="220" t="s">
        <v>91</v>
      </c>
      <c r="B25" s="221"/>
      <c r="C25" s="19"/>
      <c r="D25" s="19"/>
      <c r="E25" s="222">
        <v>785525307765</v>
      </c>
      <c r="F25" s="223"/>
      <c r="G25" s="224"/>
      <c r="H25" s="225"/>
      <c r="I25" s="226"/>
      <c r="J25" s="15">
        <v>14.99</v>
      </c>
      <c r="K25" s="17"/>
      <c r="L25" s="17"/>
      <c r="M25" s="17"/>
      <c r="N25" s="55"/>
    </row>
    <row r="26" spans="1:14" ht="24" customHeight="1" x14ac:dyDescent="0.25">
      <c r="A26" s="227" t="s">
        <v>90</v>
      </c>
      <c r="B26" s="228"/>
      <c r="C26" s="20"/>
      <c r="D26" s="20"/>
      <c r="E26" s="229">
        <v>785525304030</v>
      </c>
      <c r="F26" s="230"/>
      <c r="G26" s="231"/>
      <c r="H26" s="232"/>
      <c r="I26" s="233"/>
      <c r="J26" s="12">
        <v>14.99</v>
      </c>
      <c r="K26" s="18"/>
      <c r="L26" s="18"/>
      <c r="M26" s="18"/>
      <c r="N26" s="55"/>
    </row>
  </sheetData>
  <mergeCells count="30">
    <mergeCell ref="G1:M1"/>
    <mergeCell ref="G2:M2"/>
    <mergeCell ref="E18:G18"/>
    <mergeCell ref="A17:M17"/>
    <mergeCell ref="A18:B18"/>
    <mergeCell ref="H18:I18"/>
    <mergeCell ref="E26:G26"/>
    <mergeCell ref="H26:I26"/>
    <mergeCell ref="A23:B23"/>
    <mergeCell ref="E23:G23"/>
    <mergeCell ref="H23:I23"/>
    <mergeCell ref="A24:B24"/>
    <mergeCell ref="E24:G24"/>
    <mergeCell ref="H24:I24"/>
    <mergeCell ref="A25:B25"/>
    <mergeCell ref="E25:G25"/>
    <mergeCell ref="H25:I25"/>
    <mergeCell ref="A26:B26"/>
    <mergeCell ref="A21:B21"/>
    <mergeCell ref="E21:G21"/>
    <mergeCell ref="H21:I21"/>
    <mergeCell ref="A22:B22"/>
    <mergeCell ref="E22:G22"/>
    <mergeCell ref="H22:I22"/>
    <mergeCell ref="A19:B19"/>
    <mergeCell ref="E19:G19"/>
    <mergeCell ref="H19:I19"/>
    <mergeCell ref="A20:B20"/>
    <mergeCell ref="E20:G20"/>
    <mergeCell ref="H20:I20"/>
  </mergeCells>
  <pageMargins left="0.7" right="0.7" top="0.75" bottom="0.75" header="0.3" footer="0.3"/>
  <pageSetup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3"/>
  <sheetViews>
    <sheetView workbookViewId="0">
      <selection activeCell="C1" sqref="C1"/>
    </sheetView>
  </sheetViews>
  <sheetFormatPr defaultRowHeight="13.2" x14ac:dyDescent="0.25"/>
  <cols>
    <col min="1" max="1" width="11.77734375" customWidth="1"/>
    <col min="2" max="2" width="18.77734375" customWidth="1"/>
    <col min="3" max="3" width="21.441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6640625" customWidth="1"/>
    <col min="11" max="11" width="10.77734375" customWidth="1"/>
    <col min="12" max="12" width="8.109375" customWidth="1"/>
    <col min="13" max="13" width="10.6640625" customWidth="1"/>
    <col min="14" max="14" width="7.109375" customWidth="1"/>
  </cols>
  <sheetData>
    <row r="1" spans="2:13" s="2" customFormat="1" ht="78.599999999999994" customHeight="1" thickBot="1" x14ac:dyDescent="0.45">
      <c r="B1" s="3"/>
      <c r="C1" s="4"/>
      <c r="D1" s="13"/>
      <c r="E1" s="13"/>
      <c r="F1" s="6"/>
      <c r="G1" s="205" t="s">
        <v>33</v>
      </c>
      <c r="H1" s="206"/>
      <c r="I1" s="206"/>
      <c r="J1" s="206"/>
      <c r="K1" s="206"/>
      <c r="L1" s="206"/>
      <c r="M1" s="207"/>
    </row>
    <row r="2" spans="2:13" s="2" customFormat="1" ht="14.4" customHeight="1" x14ac:dyDescent="0.3">
      <c r="B2" s="3"/>
      <c r="C2" s="4"/>
      <c r="D2" s="7"/>
      <c r="E2" s="7"/>
      <c r="F2" s="7"/>
      <c r="G2" s="270" t="s">
        <v>13</v>
      </c>
      <c r="H2" s="271"/>
      <c r="I2" s="271"/>
      <c r="J2" s="271"/>
      <c r="K2" s="271"/>
      <c r="L2" s="271"/>
      <c r="M2" s="272"/>
    </row>
    <row r="3" spans="2:13" s="2" customFormat="1" ht="14.4" x14ac:dyDescent="0.3">
      <c r="B3" s="3"/>
      <c r="C3" s="4"/>
      <c r="D3" s="7"/>
      <c r="E3" s="7"/>
      <c r="F3" s="7"/>
      <c r="G3" s="273"/>
      <c r="H3" s="274"/>
      <c r="I3" s="274"/>
      <c r="J3" s="274"/>
      <c r="K3" s="274"/>
      <c r="L3" s="274"/>
      <c r="M3" s="275"/>
    </row>
    <row r="4" spans="2:13" s="2" customFormat="1" ht="14.4" x14ac:dyDescent="0.3">
      <c r="B4" s="3"/>
      <c r="C4" s="4"/>
      <c r="D4" s="7"/>
      <c r="E4" s="7"/>
      <c r="F4" s="7"/>
      <c r="G4" s="273"/>
      <c r="H4" s="274"/>
      <c r="I4" s="274"/>
      <c r="J4" s="274"/>
      <c r="K4" s="274"/>
      <c r="L4" s="274"/>
      <c r="M4" s="275"/>
    </row>
    <row r="5" spans="2:13" s="2" customFormat="1" ht="15" thickBot="1" x14ac:dyDescent="0.35">
      <c r="B5" s="3"/>
      <c r="C5" s="4"/>
      <c r="D5" s="7"/>
      <c r="E5" s="7"/>
      <c r="F5" s="7"/>
      <c r="G5" s="276"/>
      <c r="H5" s="277"/>
      <c r="I5" s="277"/>
      <c r="J5" s="277"/>
      <c r="K5" s="277"/>
      <c r="L5" s="277"/>
      <c r="M5" s="278"/>
    </row>
    <row r="6" spans="2:13" s="2" customFormat="1" ht="14.4" x14ac:dyDescent="0.3">
      <c r="B6" s="3"/>
      <c r="C6" s="4"/>
      <c r="G6" s="3"/>
      <c r="H6" s="3"/>
      <c r="I6" s="14"/>
    </row>
    <row r="7" spans="2:13" s="2" customFormat="1" ht="14.4" x14ac:dyDescent="0.3">
      <c r="B7" s="3"/>
      <c r="C7" s="4"/>
      <c r="G7" s="3"/>
      <c r="H7" s="3"/>
      <c r="I7" s="14"/>
    </row>
    <row r="8" spans="2:13" s="2" customFormat="1" ht="14.4" x14ac:dyDescent="0.3">
      <c r="B8" s="3"/>
      <c r="C8" s="4"/>
      <c r="G8" s="3"/>
      <c r="H8" s="3"/>
      <c r="I8" s="14"/>
    </row>
    <row r="9" spans="2:13" s="2" customFormat="1" ht="14.4" x14ac:dyDescent="0.3">
      <c r="B9" s="3"/>
      <c r="C9" s="4"/>
      <c r="G9" s="3"/>
      <c r="H9" s="3"/>
      <c r="I9" s="14"/>
    </row>
    <row r="10" spans="2:13" s="2" customFormat="1" ht="14.4" x14ac:dyDescent="0.3">
      <c r="B10" s="3"/>
      <c r="C10" s="4"/>
      <c r="G10" s="3"/>
      <c r="H10" s="3"/>
      <c r="I10" s="14"/>
    </row>
    <row r="11" spans="2:13" s="2" customFormat="1" ht="14.4" x14ac:dyDescent="0.3">
      <c r="B11" s="3"/>
      <c r="C11" s="4"/>
      <c r="G11" s="3"/>
      <c r="H11" s="3"/>
      <c r="I11" s="14"/>
    </row>
    <row r="12" spans="2:13" s="2" customFormat="1" ht="14.4" x14ac:dyDescent="0.3">
      <c r="B12" s="3"/>
      <c r="C12" s="4"/>
      <c r="G12" s="3"/>
      <c r="H12" s="3"/>
      <c r="I12" s="14"/>
    </row>
    <row r="13" spans="2:13" s="2" customFormat="1" ht="14.4" x14ac:dyDescent="0.3">
      <c r="B13" s="3"/>
      <c r="C13" s="4"/>
      <c r="G13" s="3"/>
      <c r="H13" s="3"/>
      <c r="I13" s="14"/>
    </row>
    <row r="14" spans="2:13" s="2" customFormat="1" ht="14.4" x14ac:dyDescent="0.3">
      <c r="B14" s="3"/>
      <c r="C14" s="4"/>
      <c r="G14" s="3"/>
      <c r="H14" s="3"/>
      <c r="I14" s="14"/>
    </row>
    <row r="15" spans="2:13" s="2" customFormat="1" ht="14.4" x14ac:dyDescent="0.3">
      <c r="B15" s="3"/>
      <c r="C15" s="4"/>
      <c r="G15" s="3"/>
      <c r="H15" s="3"/>
      <c r="I15" s="14"/>
    </row>
    <row r="16" spans="2:13" s="2" customFormat="1" ht="14.4" x14ac:dyDescent="0.3">
      <c r="B16" s="3"/>
      <c r="C16" s="4"/>
      <c r="G16" s="3"/>
      <c r="H16" s="3"/>
      <c r="I16" s="14"/>
    </row>
    <row r="17" spans="1:13" s="2" customFormat="1" ht="14.4" x14ac:dyDescent="0.3">
      <c r="B17" s="3"/>
      <c r="C17" s="4"/>
      <c r="G17" s="3"/>
      <c r="H17" s="3"/>
      <c r="I17" s="14"/>
    </row>
    <row r="18" spans="1:13" s="2" customFormat="1" ht="14.4" x14ac:dyDescent="0.3">
      <c r="B18" s="3"/>
      <c r="C18" s="4"/>
      <c r="G18" s="3"/>
      <c r="H18" s="3"/>
      <c r="I18" s="14"/>
    </row>
    <row r="19" spans="1:13" ht="14.25" customHeight="1" x14ac:dyDescent="0.25">
      <c r="A19" s="234" t="s">
        <v>0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6"/>
    </row>
    <row r="20" spans="1:13" ht="29.25" customHeight="1" x14ac:dyDescent="0.25">
      <c r="A20" s="237" t="s">
        <v>1</v>
      </c>
      <c r="B20" s="238"/>
      <c r="C20" s="1" t="s">
        <v>2</v>
      </c>
      <c r="D20" s="1" t="s">
        <v>3</v>
      </c>
      <c r="E20" s="237" t="s">
        <v>4</v>
      </c>
      <c r="F20" s="248"/>
      <c r="G20" s="238"/>
      <c r="H20" s="237" t="s">
        <v>5</v>
      </c>
      <c r="I20" s="238"/>
      <c r="J20" s="1" t="s">
        <v>6</v>
      </c>
      <c r="K20" s="1" t="s">
        <v>7</v>
      </c>
      <c r="L20" s="1" t="s">
        <v>8</v>
      </c>
      <c r="M20" s="1" t="s">
        <v>9</v>
      </c>
    </row>
    <row r="21" spans="1:13" s="54" customFormat="1" ht="26.4" customHeight="1" x14ac:dyDescent="0.25">
      <c r="A21" s="227" t="s">
        <v>110</v>
      </c>
      <c r="B21" s="228"/>
      <c r="C21" s="34" t="s">
        <v>111</v>
      </c>
      <c r="D21" s="36" t="s">
        <v>98</v>
      </c>
      <c r="E21" s="229">
        <v>602438498871</v>
      </c>
      <c r="F21" s="230"/>
      <c r="G21" s="231"/>
      <c r="H21" s="232"/>
      <c r="I21" s="233"/>
      <c r="J21" s="12">
        <v>7.99</v>
      </c>
      <c r="K21" s="20"/>
      <c r="L21" s="20"/>
      <c r="M21" s="20"/>
    </row>
    <row r="22" spans="1:13" s="54" customFormat="1" ht="26.4" customHeight="1" x14ac:dyDescent="0.25">
      <c r="A22" s="220" t="s">
        <v>101</v>
      </c>
      <c r="B22" s="221"/>
      <c r="C22" s="17"/>
      <c r="D22" s="35" t="s">
        <v>102</v>
      </c>
      <c r="E22" s="267">
        <v>31398330523</v>
      </c>
      <c r="F22" s="268"/>
      <c r="G22" s="269"/>
      <c r="H22" s="225"/>
      <c r="I22" s="226"/>
      <c r="J22" s="15">
        <v>19.989999999999998</v>
      </c>
      <c r="K22" s="19"/>
      <c r="L22" s="19"/>
      <c r="M22" s="19"/>
    </row>
    <row r="23" spans="1:13" s="54" customFormat="1" ht="26.4" customHeight="1" x14ac:dyDescent="0.25">
      <c r="A23" s="227" t="s">
        <v>116</v>
      </c>
      <c r="B23" s="228"/>
      <c r="C23" s="18"/>
      <c r="D23" s="36" t="s">
        <v>103</v>
      </c>
      <c r="E23" s="251">
        <v>31398330530</v>
      </c>
      <c r="F23" s="252"/>
      <c r="G23" s="253"/>
      <c r="H23" s="232"/>
      <c r="I23" s="233"/>
      <c r="J23" s="12">
        <v>21.99</v>
      </c>
      <c r="K23" s="20"/>
      <c r="L23" s="20"/>
      <c r="M23" s="20"/>
    </row>
    <row r="24" spans="1:13" s="54" customFormat="1" ht="26.4" customHeight="1" x14ac:dyDescent="0.25">
      <c r="A24" s="220" t="s">
        <v>104</v>
      </c>
      <c r="B24" s="221"/>
      <c r="C24" s="17"/>
      <c r="D24" s="35" t="s">
        <v>98</v>
      </c>
      <c r="E24" s="222">
        <v>602438925063</v>
      </c>
      <c r="F24" s="223"/>
      <c r="G24" s="224"/>
      <c r="H24" s="225"/>
      <c r="I24" s="226"/>
      <c r="J24" s="15">
        <v>11.99</v>
      </c>
      <c r="K24" s="19"/>
      <c r="L24" s="19"/>
      <c r="M24" s="19"/>
    </row>
    <row r="25" spans="1:13" s="54" customFormat="1" ht="26.4" customHeight="1" x14ac:dyDescent="0.25">
      <c r="A25" s="227" t="s">
        <v>105</v>
      </c>
      <c r="B25" s="228"/>
      <c r="C25" s="34"/>
      <c r="D25" s="36" t="s">
        <v>102</v>
      </c>
      <c r="E25" s="229">
        <v>820413149390</v>
      </c>
      <c r="F25" s="230"/>
      <c r="G25" s="231"/>
      <c r="H25" s="232"/>
      <c r="I25" s="233"/>
      <c r="J25" s="12">
        <v>14.99</v>
      </c>
      <c r="K25" s="12">
        <v>7.99</v>
      </c>
      <c r="L25" s="20"/>
      <c r="M25" s="20"/>
    </row>
    <row r="26" spans="1:13" s="54" customFormat="1" ht="26.4" customHeight="1" x14ac:dyDescent="0.25">
      <c r="A26" s="220" t="s">
        <v>106</v>
      </c>
      <c r="B26" s="221"/>
      <c r="C26" s="33" t="s">
        <v>107</v>
      </c>
      <c r="D26" s="35" t="s">
        <v>102</v>
      </c>
      <c r="E26" s="222">
        <v>191329161951</v>
      </c>
      <c r="F26" s="223"/>
      <c r="G26" s="224"/>
      <c r="H26" s="225"/>
      <c r="I26" s="226"/>
      <c r="J26" s="15">
        <v>14.99</v>
      </c>
      <c r="K26" s="19"/>
      <c r="L26" s="19"/>
      <c r="M26" s="19"/>
    </row>
    <row r="27" spans="1:13" s="54" customFormat="1" ht="26.4" customHeight="1" x14ac:dyDescent="0.25">
      <c r="A27" s="227" t="s">
        <v>108</v>
      </c>
      <c r="B27" s="228"/>
      <c r="C27" s="34" t="s">
        <v>107</v>
      </c>
      <c r="D27" s="36" t="s">
        <v>102</v>
      </c>
      <c r="E27" s="229">
        <v>191329205631</v>
      </c>
      <c r="F27" s="230"/>
      <c r="G27" s="231"/>
      <c r="H27" s="232"/>
      <c r="I27" s="233"/>
      <c r="J27" s="12">
        <v>14.99</v>
      </c>
      <c r="K27" s="20"/>
      <c r="L27" s="20"/>
      <c r="M27" s="20"/>
    </row>
    <row r="28" spans="1:13" s="54" customFormat="1" ht="26.4" customHeight="1" x14ac:dyDescent="0.25">
      <c r="A28" s="220" t="s">
        <v>109</v>
      </c>
      <c r="B28" s="221"/>
      <c r="C28" s="33" t="s">
        <v>107</v>
      </c>
      <c r="D28" s="35" t="s">
        <v>102</v>
      </c>
      <c r="E28" s="222">
        <v>820413132095</v>
      </c>
      <c r="F28" s="223"/>
      <c r="G28" s="224"/>
      <c r="H28" s="225"/>
      <c r="I28" s="226"/>
      <c r="J28" s="15">
        <v>9.99</v>
      </c>
      <c r="K28" s="15">
        <v>5</v>
      </c>
      <c r="L28" s="19"/>
      <c r="M28" s="19"/>
    </row>
    <row r="29" spans="1:13" s="16" customFormat="1" ht="17.399999999999999" customHeight="1" x14ac:dyDescent="0.25">
      <c r="A29" s="265" t="s">
        <v>395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</row>
    <row r="30" spans="1:13" s="54" customFormat="1" ht="24" customHeight="1" x14ac:dyDescent="0.25">
      <c r="A30" s="220" t="s">
        <v>96</v>
      </c>
      <c r="B30" s="221"/>
      <c r="C30" s="33" t="s">
        <v>97</v>
      </c>
      <c r="D30" s="35" t="s">
        <v>98</v>
      </c>
      <c r="E30" s="222">
        <v>602435932378</v>
      </c>
      <c r="F30" s="223"/>
      <c r="G30" s="224"/>
      <c r="H30" s="225"/>
      <c r="I30" s="226"/>
      <c r="J30" s="15">
        <v>11.99</v>
      </c>
      <c r="K30" s="15">
        <v>7.99</v>
      </c>
      <c r="L30" s="19"/>
      <c r="M30" s="19"/>
    </row>
    <row r="31" spans="1:13" s="54" customFormat="1" ht="24" customHeight="1" x14ac:dyDescent="0.25">
      <c r="A31" s="227" t="s">
        <v>99</v>
      </c>
      <c r="B31" s="228"/>
      <c r="C31" s="34" t="s">
        <v>100</v>
      </c>
      <c r="D31" s="36" t="s">
        <v>98</v>
      </c>
      <c r="E31" s="229">
        <v>602438438426</v>
      </c>
      <c r="F31" s="230"/>
      <c r="G31" s="231"/>
      <c r="H31" s="232"/>
      <c r="I31" s="233"/>
      <c r="J31" s="12">
        <v>11.99</v>
      </c>
      <c r="K31" s="12">
        <v>7.99</v>
      </c>
      <c r="L31" s="20"/>
      <c r="M31" s="20"/>
    </row>
    <row r="32" spans="1:13" s="54" customFormat="1" ht="24" customHeight="1" x14ac:dyDescent="0.25">
      <c r="A32" s="220" t="s">
        <v>112</v>
      </c>
      <c r="B32" s="221"/>
      <c r="C32" s="33" t="s">
        <v>113</v>
      </c>
      <c r="D32" s="35" t="s">
        <v>98</v>
      </c>
      <c r="E32" s="222">
        <v>602508353895</v>
      </c>
      <c r="F32" s="223"/>
      <c r="G32" s="224"/>
      <c r="H32" s="225"/>
      <c r="I32" s="226"/>
      <c r="J32" s="15">
        <v>11.99</v>
      </c>
      <c r="K32" s="15">
        <v>7.99</v>
      </c>
      <c r="L32" s="19"/>
      <c r="M32" s="19"/>
    </row>
    <row r="33" spans="1:13" s="54" customFormat="1" ht="24" customHeight="1" x14ac:dyDescent="0.25">
      <c r="A33" s="227" t="s">
        <v>114</v>
      </c>
      <c r="B33" s="228"/>
      <c r="C33" s="34" t="s">
        <v>115</v>
      </c>
      <c r="D33" s="36" t="s">
        <v>98</v>
      </c>
      <c r="E33" s="229">
        <v>602438277674</v>
      </c>
      <c r="F33" s="230"/>
      <c r="G33" s="231"/>
      <c r="H33" s="232"/>
      <c r="I33" s="233"/>
      <c r="J33" s="12">
        <v>11.99</v>
      </c>
      <c r="K33" s="12">
        <v>7.99</v>
      </c>
      <c r="L33" s="20"/>
      <c r="M33" s="20"/>
    </row>
  </sheetData>
  <mergeCells count="43">
    <mergeCell ref="G1:M1"/>
    <mergeCell ref="G2:M5"/>
    <mergeCell ref="E20:G20"/>
    <mergeCell ref="A31:B31"/>
    <mergeCell ref="E31:G31"/>
    <mergeCell ref="H31:I31"/>
    <mergeCell ref="A19:M19"/>
    <mergeCell ref="A20:B20"/>
    <mergeCell ref="H20:I20"/>
    <mergeCell ref="E23:G23"/>
    <mergeCell ref="H23:I23"/>
    <mergeCell ref="A30:B30"/>
    <mergeCell ref="E30:G30"/>
    <mergeCell ref="H30:I30"/>
    <mergeCell ref="A29:M29"/>
    <mergeCell ref="A26:B26"/>
    <mergeCell ref="E26:G26"/>
    <mergeCell ref="H26:I26"/>
    <mergeCell ref="A27:B27"/>
    <mergeCell ref="E27:G27"/>
    <mergeCell ref="H27:I27"/>
    <mergeCell ref="A28:B28"/>
    <mergeCell ref="E28:G28"/>
    <mergeCell ref="H28:I28"/>
    <mergeCell ref="A21:B21"/>
    <mergeCell ref="E21:G21"/>
    <mergeCell ref="H21:I21"/>
    <mergeCell ref="A24:B24"/>
    <mergeCell ref="E24:G24"/>
    <mergeCell ref="H24:I24"/>
    <mergeCell ref="A25:B25"/>
    <mergeCell ref="E25:G25"/>
    <mergeCell ref="H25:I25"/>
    <mergeCell ref="A22:B22"/>
    <mergeCell ref="E22:G22"/>
    <mergeCell ref="H22:I22"/>
    <mergeCell ref="A23:B23"/>
    <mergeCell ref="A32:B32"/>
    <mergeCell ref="E32:G32"/>
    <mergeCell ref="H32:I32"/>
    <mergeCell ref="A33:B33"/>
    <mergeCell ref="E33:G33"/>
    <mergeCell ref="H33:I33"/>
  </mergeCells>
  <pageMargins left="0.7" right="0.7" top="0.75" bottom="0.75" header="0.3" footer="0.3"/>
  <pageSetup scale="7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0"/>
  <sheetViews>
    <sheetView workbookViewId="0">
      <selection activeCell="A3" sqref="A3"/>
    </sheetView>
  </sheetViews>
  <sheetFormatPr defaultRowHeight="13.2" x14ac:dyDescent="0.25"/>
  <cols>
    <col min="1" max="1" width="11.77734375" customWidth="1"/>
    <col min="2" max="2" width="18.7773437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77734375" customWidth="1"/>
    <col min="11" max="11" width="10.6640625" customWidth="1"/>
    <col min="12" max="12" width="8.109375" customWidth="1"/>
    <col min="13" max="13" width="10.6640625" customWidth="1"/>
    <col min="14" max="14" width="7.109375" customWidth="1"/>
    <col min="15" max="15" width="2.44140625" customWidth="1"/>
  </cols>
  <sheetData>
    <row r="1" spans="2:13" s="8" customFormat="1" ht="66" customHeight="1" thickBot="1" x14ac:dyDescent="0.4">
      <c r="B1" s="9"/>
      <c r="C1" s="10"/>
      <c r="D1" s="5"/>
      <c r="E1" s="5"/>
      <c r="F1" s="5"/>
      <c r="G1" s="205" t="s">
        <v>34</v>
      </c>
      <c r="H1" s="206"/>
      <c r="I1" s="206"/>
      <c r="J1" s="206"/>
      <c r="K1" s="206"/>
      <c r="L1" s="206"/>
      <c r="M1" s="207"/>
    </row>
    <row r="2" spans="2:13" s="8" customFormat="1" ht="13.2" customHeight="1" x14ac:dyDescent="0.25">
      <c r="B2" s="9"/>
      <c r="D2" s="9"/>
      <c r="E2" s="22"/>
      <c r="F2" s="9"/>
      <c r="G2" s="239" t="s">
        <v>26</v>
      </c>
      <c r="H2" s="240"/>
      <c r="I2" s="240"/>
      <c r="J2" s="240"/>
      <c r="K2" s="240"/>
      <c r="L2" s="240"/>
      <c r="M2" s="241"/>
    </row>
    <row r="3" spans="2:13" s="8" customFormat="1" x14ac:dyDescent="0.25">
      <c r="B3" s="9"/>
      <c r="D3" s="9"/>
      <c r="E3" s="22"/>
      <c r="F3" s="9"/>
      <c r="G3" s="242"/>
      <c r="H3" s="243"/>
      <c r="I3" s="243"/>
      <c r="J3" s="243"/>
      <c r="K3" s="243"/>
      <c r="L3" s="243"/>
      <c r="M3" s="244"/>
    </row>
    <row r="4" spans="2:13" s="8" customFormat="1" x14ac:dyDescent="0.25">
      <c r="B4" s="9"/>
      <c r="D4" s="9"/>
      <c r="E4" s="22"/>
      <c r="F4" s="9"/>
      <c r="G4" s="242"/>
      <c r="H4" s="243"/>
      <c r="I4" s="243"/>
      <c r="J4" s="243"/>
      <c r="K4" s="243"/>
      <c r="L4" s="243"/>
      <c r="M4" s="244"/>
    </row>
    <row r="5" spans="2:13" s="8" customFormat="1" ht="24" customHeight="1" thickBot="1" x14ac:dyDescent="0.3">
      <c r="B5" s="9"/>
      <c r="D5" s="9"/>
      <c r="E5" s="22"/>
      <c r="F5" s="9"/>
      <c r="G5" s="279"/>
      <c r="H5" s="280"/>
      <c r="I5" s="280"/>
      <c r="J5" s="280"/>
      <c r="K5" s="280"/>
      <c r="L5" s="280"/>
      <c r="M5" s="281"/>
    </row>
    <row r="6" spans="2:13" s="8" customFormat="1" x14ac:dyDescent="0.25">
      <c r="B6" s="9"/>
      <c r="E6" s="21"/>
      <c r="G6" s="9"/>
      <c r="H6" s="9"/>
    </row>
    <row r="7" spans="2:13" s="8" customFormat="1" x14ac:dyDescent="0.25">
      <c r="B7" s="9"/>
      <c r="E7" s="21"/>
      <c r="G7" s="9"/>
      <c r="H7" s="9"/>
    </row>
    <row r="8" spans="2:13" s="8" customFormat="1" x14ac:dyDescent="0.25">
      <c r="B8" s="9"/>
      <c r="E8" s="21"/>
      <c r="G8" s="9"/>
      <c r="H8" s="9"/>
    </row>
    <row r="9" spans="2:13" s="8" customFormat="1" x14ac:dyDescent="0.25">
      <c r="B9" s="9"/>
      <c r="E9" s="21"/>
      <c r="G9" s="9"/>
      <c r="H9" s="9"/>
    </row>
    <row r="10" spans="2:13" s="8" customFormat="1" x14ac:dyDescent="0.25">
      <c r="B10" s="9"/>
      <c r="E10" s="21"/>
      <c r="G10" s="9"/>
      <c r="H10" s="9"/>
    </row>
    <row r="11" spans="2:13" s="8" customFormat="1" x14ac:dyDescent="0.25">
      <c r="B11" s="9"/>
      <c r="E11" s="21"/>
      <c r="G11" s="9"/>
      <c r="H11" s="9"/>
    </row>
    <row r="12" spans="2:13" s="8" customFormat="1" x14ac:dyDescent="0.25">
      <c r="B12" s="9"/>
      <c r="E12" s="21"/>
      <c r="G12" s="9"/>
      <c r="H12" s="9"/>
    </row>
    <row r="13" spans="2:13" s="8" customFormat="1" x14ac:dyDescent="0.25">
      <c r="B13" s="9"/>
      <c r="E13" s="21"/>
      <c r="G13" s="9"/>
      <c r="H13" s="9"/>
    </row>
    <row r="14" spans="2:13" s="8" customFormat="1" x14ac:dyDescent="0.25">
      <c r="B14" s="9"/>
      <c r="E14" s="21"/>
      <c r="G14" s="9"/>
      <c r="H14" s="9"/>
    </row>
    <row r="15" spans="2:13" s="8" customFormat="1" x14ac:dyDescent="0.25">
      <c r="B15" s="9"/>
      <c r="E15" s="21"/>
      <c r="G15" s="9"/>
      <c r="H15" s="9"/>
    </row>
    <row r="16" spans="2:13" s="8" customFormat="1" x14ac:dyDescent="0.25">
      <c r="B16" s="9"/>
      <c r="E16" s="21"/>
      <c r="G16" s="9"/>
      <c r="H16" s="9"/>
    </row>
    <row r="17" spans="1:14" s="8" customFormat="1" x14ac:dyDescent="0.25">
      <c r="B17" s="9"/>
      <c r="E17" s="21"/>
      <c r="G17" s="9"/>
      <c r="H17" s="9"/>
    </row>
    <row r="18" spans="1:14" s="8" customFormat="1" x14ac:dyDescent="0.25">
      <c r="A18" s="21"/>
      <c r="B18" s="22"/>
      <c r="C18" s="21"/>
      <c r="D18" s="21"/>
      <c r="E18" s="21"/>
      <c r="G18" s="9"/>
      <c r="H18" s="22"/>
      <c r="I18" s="21"/>
      <c r="J18" s="21"/>
      <c r="K18" s="21"/>
      <c r="L18" s="21"/>
      <c r="M18" s="21"/>
    </row>
    <row r="19" spans="1:14" s="8" customFormat="1" x14ac:dyDescent="0.25">
      <c r="A19" s="21"/>
      <c r="B19" s="22"/>
      <c r="C19" s="21"/>
      <c r="D19" s="21"/>
      <c r="E19" s="21"/>
      <c r="G19" s="9"/>
      <c r="H19" s="22"/>
      <c r="I19" s="21"/>
      <c r="J19" s="21"/>
      <c r="K19" s="21"/>
      <c r="L19" s="21"/>
      <c r="M19" s="21"/>
    </row>
    <row r="20" spans="1:14" ht="14.25" customHeight="1" x14ac:dyDescent="0.25">
      <c r="A20" s="234" t="s">
        <v>0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</row>
    <row r="21" spans="1:14" ht="29.25" customHeight="1" x14ac:dyDescent="0.25">
      <c r="A21" s="237" t="s">
        <v>1</v>
      </c>
      <c r="B21" s="238"/>
      <c r="C21" s="1" t="s">
        <v>2</v>
      </c>
      <c r="D21" s="1" t="s">
        <v>3</v>
      </c>
      <c r="E21" s="237" t="s">
        <v>4</v>
      </c>
      <c r="F21" s="248"/>
      <c r="G21" s="238"/>
      <c r="H21" s="237" t="s">
        <v>5</v>
      </c>
      <c r="I21" s="238"/>
      <c r="J21" s="1" t="s">
        <v>6</v>
      </c>
      <c r="K21" s="1" t="s">
        <v>7</v>
      </c>
      <c r="L21" s="1" t="s">
        <v>8</v>
      </c>
      <c r="M21" s="1" t="s">
        <v>9</v>
      </c>
    </row>
    <row r="22" spans="1:14" s="54" customFormat="1" ht="26.25" customHeight="1" x14ac:dyDescent="0.25">
      <c r="A22" s="220" t="s">
        <v>117</v>
      </c>
      <c r="B22" s="221"/>
      <c r="C22" s="19"/>
      <c r="D22" s="19"/>
      <c r="E22" s="267">
        <v>96069625995</v>
      </c>
      <c r="F22" s="268"/>
      <c r="G22" s="269"/>
      <c r="H22" s="225"/>
      <c r="I22" s="226"/>
      <c r="J22" s="15">
        <v>18.989999999999998</v>
      </c>
      <c r="K22" s="19"/>
      <c r="L22" s="19"/>
      <c r="M22" s="19"/>
      <c r="N22" s="59"/>
    </row>
    <row r="23" spans="1:14" s="54" customFormat="1" ht="24" customHeight="1" x14ac:dyDescent="0.25">
      <c r="A23" s="227" t="s">
        <v>118</v>
      </c>
      <c r="B23" s="228"/>
      <c r="C23" s="20"/>
      <c r="D23" s="20"/>
      <c r="E23" s="251">
        <v>96069631781</v>
      </c>
      <c r="F23" s="252"/>
      <c r="G23" s="253"/>
      <c r="H23" s="232"/>
      <c r="I23" s="233"/>
      <c r="J23" s="12">
        <v>52.99</v>
      </c>
      <c r="K23" s="20"/>
      <c r="L23" s="20"/>
      <c r="M23" s="20"/>
      <c r="N23" s="59"/>
    </row>
    <row r="24" spans="1:14" s="54" customFormat="1" ht="23.1" customHeight="1" x14ac:dyDescent="0.25">
      <c r="A24" s="220" t="s">
        <v>119</v>
      </c>
      <c r="B24" s="221"/>
      <c r="C24" s="19"/>
      <c r="D24" s="19"/>
      <c r="E24" s="267">
        <v>96069116134</v>
      </c>
      <c r="F24" s="268"/>
      <c r="G24" s="269"/>
      <c r="H24" s="225"/>
      <c r="I24" s="226"/>
      <c r="J24" s="15">
        <v>20.99</v>
      </c>
      <c r="K24" s="19"/>
      <c r="L24" s="19"/>
      <c r="M24" s="19"/>
      <c r="N24" s="59"/>
    </row>
    <row r="25" spans="1:14" s="54" customFormat="1" ht="23.1" customHeight="1" x14ac:dyDescent="0.25">
      <c r="A25" s="227" t="s">
        <v>120</v>
      </c>
      <c r="B25" s="228"/>
      <c r="C25" s="20"/>
      <c r="D25" s="20"/>
      <c r="E25" s="251">
        <v>96069231578</v>
      </c>
      <c r="F25" s="252"/>
      <c r="G25" s="253"/>
      <c r="H25" s="232"/>
      <c r="I25" s="233"/>
      <c r="J25" s="12">
        <v>16.989999999999998</v>
      </c>
      <c r="K25" s="20"/>
      <c r="L25" s="20"/>
      <c r="M25" s="20"/>
      <c r="N25" s="59"/>
    </row>
    <row r="26" spans="1:14" s="54" customFormat="1" ht="25.5" customHeight="1" x14ac:dyDescent="0.25">
      <c r="A26" s="249" t="s">
        <v>124</v>
      </c>
      <c r="B26" s="221"/>
      <c r="C26" s="19"/>
      <c r="D26" s="19"/>
      <c r="E26" s="267">
        <v>96069630951</v>
      </c>
      <c r="F26" s="268"/>
      <c r="G26" s="269"/>
      <c r="H26" s="225"/>
      <c r="I26" s="226"/>
      <c r="J26" s="15">
        <v>77.989999999999995</v>
      </c>
      <c r="K26" s="19"/>
      <c r="L26" s="19"/>
      <c r="M26" s="19"/>
      <c r="N26" s="59"/>
    </row>
    <row r="27" spans="1:14" s="54" customFormat="1" ht="23.1" customHeight="1" x14ac:dyDescent="0.25">
      <c r="A27" s="227" t="s">
        <v>121</v>
      </c>
      <c r="B27" s="228"/>
      <c r="C27" s="20"/>
      <c r="D27" s="20"/>
      <c r="E27" s="251">
        <v>96069127161</v>
      </c>
      <c r="F27" s="252"/>
      <c r="G27" s="253"/>
      <c r="H27" s="232"/>
      <c r="I27" s="233"/>
      <c r="J27" s="12">
        <v>31.99</v>
      </c>
      <c r="K27" s="20"/>
      <c r="L27" s="20"/>
      <c r="M27" s="20"/>
      <c r="N27" s="59"/>
    </row>
    <row r="28" spans="1:14" s="54" customFormat="1" ht="24" customHeight="1" x14ac:dyDescent="0.25">
      <c r="A28" s="220" t="s">
        <v>122</v>
      </c>
      <c r="B28" s="221"/>
      <c r="C28" s="19"/>
      <c r="D28" s="19"/>
      <c r="E28" s="267">
        <v>96069127925</v>
      </c>
      <c r="F28" s="268"/>
      <c r="G28" s="269"/>
      <c r="H28" s="225"/>
      <c r="I28" s="226"/>
      <c r="J28" s="15">
        <v>20.99</v>
      </c>
      <c r="K28" s="19"/>
      <c r="L28" s="19"/>
      <c r="M28" s="19"/>
      <c r="N28" s="59"/>
    </row>
    <row r="29" spans="1:14" s="54" customFormat="1" ht="23.25" customHeight="1" x14ac:dyDescent="0.25">
      <c r="A29" s="227" t="s">
        <v>123</v>
      </c>
      <c r="B29" s="228"/>
      <c r="C29" s="20"/>
      <c r="D29" s="20"/>
      <c r="E29" s="251">
        <v>96069332657</v>
      </c>
      <c r="F29" s="252"/>
      <c r="G29" s="253"/>
      <c r="H29" s="232"/>
      <c r="I29" s="233"/>
      <c r="J29" s="12">
        <v>18.989999999999998</v>
      </c>
      <c r="K29" s="20"/>
      <c r="L29" s="20"/>
      <c r="M29" s="20"/>
      <c r="N29" s="59"/>
    </row>
    <row r="30" spans="1:14" x14ac:dyDescent="0.25">
      <c r="D30" s="45"/>
      <c r="E30" s="45"/>
      <c r="F30" s="45"/>
      <c r="G30" s="45"/>
      <c r="H30" s="45"/>
      <c r="I30" s="45"/>
      <c r="J30" s="45"/>
      <c r="K30" s="45"/>
      <c r="L30" s="45"/>
      <c r="M30" s="45"/>
    </row>
  </sheetData>
  <mergeCells count="30">
    <mergeCell ref="A20:M20"/>
    <mergeCell ref="A21:B21"/>
    <mergeCell ref="H21:I21"/>
    <mergeCell ref="G1:M1"/>
    <mergeCell ref="G2:M5"/>
    <mergeCell ref="E21:G21"/>
    <mergeCell ref="A22:B22"/>
    <mergeCell ref="E22:G22"/>
    <mergeCell ref="H22:I22"/>
    <mergeCell ref="A23:B23"/>
    <mergeCell ref="E23:G23"/>
    <mergeCell ref="H23:I23"/>
    <mergeCell ref="A24:B24"/>
    <mergeCell ref="E24:G24"/>
    <mergeCell ref="H24:I24"/>
    <mergeCell ref="A25:B25"/>
    <mergeCell ref="E25:G25"/>
    <mergeCell ref="H25:I25"/>
    <mergeCell ref="A26:B26"/>
    <mergeCell ref="E26:G26"/>
    <mergeCell ref="H26:I26"/>
    <mergeCell ref="A27:B27"/>
    <mergeCell ref="E27:G27"/>
    <mergeCell ref="H27:I27"/>
    <mergeCell ref="A28:B28"/>
    <mergeCell ref="E28:G28"/>
    <mergeCell ref="H28:I28"/>
    <mergeCell ref="A29:B29"/>
    <mergeCell ref="E29:G29"/>
    <mergeCell ref="H29:I29"/>
  </mergeCells>
  <pageMargins left="0.7" right="0.7" top="0.75" bottom="0.75" header="0.3" footer="0.3"/>
  <pageSetup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6BC16-9F0F-4D16-8679-13EF33E53060}">
  <sheetPr>
    <pageSetUpPr fitToPage="1"/>
  </sheetPr>
  <dimension ref="A1:N26"/>
  <sheetViews>
    <sheetView zoomScaleNormal="100" workbookViewId="0">
      <selection activeCell="A19" sqref="A19:B19"/>
    </sheetView>
  </sheetViews>
  <sheetFormatPr defaultColWidth="8.77734375" defaultRowHeight="13.2" x14ac:dyDescent="0.25"/>
  <cols>
    <col min="1" max="1" width="11.77734375" style="16" customWidth="1"/>
    <col min="2" max="2" width="18.77734375" style="16" customWidth="1"/>
    <col min="3" max="3" width="16.6640625" style="16" customWidth="1"/>
    <col min="4" max="4" width="8" style="16" customWidth="1"/>
    <col min="5" max="5" width="2.6640625" style="16" customWidth="1"/>
    <col min="6" max="6" width="4" style="16" customWidth="1"/>
    <col min="7" max="7" width="12" style="16" customWidth="1"/>
    <col min="8" max="8" width="2.109375" style="16" customWidth="1"/>
    <col min="9" max="9" width="4.109375" style="16" customWidth="1"/>
    <col min="10" max="10" width="10.77734375" style="16" customWidth="1"/>
    <col min="11" max="11" width="10.6640625" style="16" customWidth="1"/>
    <col min="12" max="12" width="8.109375" style="16" customWidth="1"/>
    <col min="13" max="13" width="10.6640625" style="16" customWidth="1"/>
    <col min="14" max="14" width="7.109375" style="16" customWidth="1"/>
    <col min="15" max="16384" width="8.77734375" style="16"/>
  </cols>
  <sheetData>
    <row r="1" spans="4:13" s="21" customFormat="1" ht="61.5" customHeight="1" thickBot="1" x14ac:dyDescent="0.4">
      <c r="D1" s="5"/>
      <c r="E1" s="5"/>
      <c r="F1" s="5"/>
      <c r="G1" s="205" t="s">
        <v>35</v>
      </c>
      <c r="H1" s="206"/>
      <c r="I1" s="206"/>
      <c r="J1" s="206"/>
      <c r="K1" s="206"/>
      <c r="L1" s="206"/>
      <c r="M1" s="207"/>
    </row>
    <row r="2" spans="4:13" s="21" customFormat="1" ht="15" customHeight="1" x14ac:dyDescent="0.25">
      <c r="D2" s="11"/>
      <c r="E2" s="11"/>
      <c r="F2" s="11"/>
      <c r="G2" s="239" t="s">
        <v>18</v>
      </c>
      <c r="H2" s="240"/>
      <c r="I2" s="240"/>
      <c r="J2" s="240"/>
      <c r="K2" s="240"/>
      <c r="L2" s="240"/>
      <c r="M2" s="241"/>
    </row>
    <row r="3" spans="4:13" s="21" customFormat="1" ht="14.4" customHeight="1" x14ac:dyDescent="0.25">
      <c r="D3" s="11"/>
      <c r="E3" s="11"/>
      <c r="F3" s="11"/>
      <c r="G3" s="242"/>
      <c r="H3" s="243"/>
      <c r="I3" s="243"/>
      <c r="J3" s="243"/>
      <c r="K3" s="243"/>
      <c r="L3" s="243"/>
      <c r="M3" s="244"/>
    </row>
    <row r="4" spans="4:13" s="21" customFormat="1" ht="27" customHeight="1" thickBot="1" x14ac:dyDescent="0.3">
      <c r="D4" s="11"/>
      <c r="E4" s="11"/>
      <c r="F4" s="11"/>
      <c r="G4" s="245"/>
      <c r="H4" s="246"/>
      <c r="I4" s="246"/>
      <c r="J4" s="246"/>
      <c r="K4" s="246"/>
      <c r="L4" s="246"/>
      <c r="M4" s="247"/>
    </row>
    <row r="5" spans="4:13" s="21" customFormat="1" x14ac:dyDescent="0.25">
      <c r="D5" s="22"/>
      <c r="E5" s="22"/>
      <c r="G5" s="26"/>
      <c r="H5" s="26"/>
    </row>
    <row r="6" spans="4:13" s="21" customFormat="1" x14ac:dyDescent="0.25">
      <c r="D6" s="22"/>
      <c r="E6" s="22"/>
      <c r="H6" s="22"/>
    </row>
    <row r="7" spans="4:13" s="21" customFormat="1" x14ac:dyDescent="0.25">
      <c r="D7" s="22"/>
      <c r="E7" s="22"/>
      <c r="H7" s="22"/>
    </row>
    <row r="8" spans="4:13" s="21" customFormat="1" x14ac:dyDescent="0.25">
      <c r="D8" s="22"/>
      <c r="E8" s="22"/>
      <c r="H8" s="22"/>
    </row>
    <row r="9" spans="4:13" s="21" customFormat="1" x14ac:dyDescent="0.25">
      <c r="D9" s="22"/>
      <c r="E9" s="22"/>
      <c r="H9" s="22"/>
    </row>
    <row r="10" spans="4:13" s="21" customFormat="1" x14ac:dyDescent="0.25">
      <c r="D10" s="22"/>
      <c r="E10" s="22"/>
      <c r="H10" s="22"/>
    </row>
    <row r="11" spans="4:13" s="21" customFormat="1" x14ac:dyDescent="0.25">
      <c r="D11" s="22"/>
      <c r="E11" s="22"/>
      <c r="H11" s="22"/>
    </row>
    <row r="12" spans="4:13" s="21" customFormat="1" x14ac:dyDescent="0.25">
      <c r="D12" s="22"/>
      <c r="E12" s="22"/>
      <c r="H12" s="22"/>
    </row>
    <row r="13" spans="4:13" s="21" customFormat="1" x14ac:dyDescent="0.25">
      <c r="D13" s="22"/>
      <c r="E13" s="22"/>
      <c r="H13" s="22"/>
    </row>
    <row r="14" spans="4:13" s="21" customFormat="1" x14ac:dyDescent="0.25">
      <c r="D14" s="22"/>
      <c r="E14" s="22"/>
      <c r="H14" s="22"/>
    </row>
    <row r="15" spans="4:13" s="21" customFormat="1" x14ac:dyDescent="0.25">
      <c r="D15" s="22"/>
      <c r="E15" s="22"/>
      <c r="H15" s="22"/>
    </row>
    <row r="16" spans="4:13" s="21" customFormat="1" ht="25.5" customHeight="1" x14ac:dyDescent="0.25">
      <c r="D16" s="22"/>
      <c r="E16" s="22"/>
      <c r="H16" s="22"/>
    </row>
    <row r="17" spans="1:14" ht="14.25" customHeight="1" x14ac:dyDescent="0.25">
      <c r="A17" s="260" t="s">
        <v>0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2"/>
    </row>
    <row r="18" spans="1:14" ht="29.25" customHeight="1" x14ac:dyDescent="0.25">
      <c r="A18" s="257" t="s">
        <v>1</v>
      </c>
      <c r="B18" s="259"/>
      <c r="C18" s="27" t="s">
        <v>2</v>
      </c>
      <c r="D18" s="27" t="s">
        <v>3</v>
      </c>
      <c r="E18" s="257" t="s">
        <v>4</v>
      </c>
      <c r="F18" s="258"/>
      <c r="G18" s="259"/>
      <c r="H18" s="257" t="s">
        <v>5</v>
      </c>
      <c r="I18" s="259"/>
      <c r="J18" s="27" t="s">
        <v>6</v>
      </c>
      <c r="K18" s="27" t="s">
        <v>7</v>
      </c>
      <c r="L18" s="27" t="s">
        <v>8</v>
      </c>
      <c r="M18" s="27" t="s">
        <v>9</v>
      </c>
    </row>
    <row r="19" spans="1:14" ht="15.9" customHeight="1" x14ac:dyDescent="0.25">
      <c r="A19" s="220" t="s">
        <v>125</v>
      </c>
      <c r="B19" s="221"/>
      <c r="C19" s="19"/>
      <c r="D19" s="19"/>
      <c r="E19" s="222">
        <v>1220000133938</v>
      </c>
      <c r="F19" s="223"/>
      <c r="G19" s="224"/>
      <c r="H19" s="225"/>
      <c r="I19" s="226"/>
      <c r="J19" s="15">
        <v>19.989999999999998</v>
      </c>
      <c r="K19" s="58"/>
      <c r="L19" s="58"/>
      <c r="M19" s="58"/>
      <c r="N19" s="57"/>
    </row>
    <row r="20" spans="1:14" ht="24.75" customHeight="1" x14ac:dyDescent="0.25">
      <c r="A20" s="227" t="s">
        <v>126</v>
      </c>
      <c r="B20" s="228"/>
      <c r="C20" s="20"/>
      <c r="D20" s="20"/>
      <c r="E20" s="229">
        <v>1220000136915</v>
      </c>
      <c r="F20" s="230"/>
      <c r="G20" s="231"/>
      <c r="H20" s="232"/>
      <c r="I20" s="233"/>
      <c r="J20" s="12">
        <v>14.99</v>
      </c>
      <c r="K20" s="18"/>
      <c r="L20" s="18"/>
      <c r="M20" s="18"/>
      <c r="N20" s="55"/>
    </row>
    <row r="21" spans="1:14" ht="25.5" customHeight="1" x14ac:dyDescent="0.25">
      <c r="A21" s="220" t="s">
        <v>127</v>
      </c>
      <c r="B21" s="221"/>
      <c r="C21" s="19"/>
      <c r="D21" s="19"/>
      <c r="E21" s="222">
        <v>1220000134256</v>
      </c>
      <c r="F21" s="223"/>
      <c r="G21" s="224"/>
      <c r="H21" s="225"/>
      <c r="I21" s="226"/>
      <c r="J21" s="15">
        <v>2.99</v>
      </c>
      <c r="K21" s="17"/>
      <c r="L21" s="17"/>
      <c r="M21" s="17"/>
      <c r="N21" s="55"/>
    </row>
    <row r="22" spans="1:14" ht="26.25" customHeight="1" x14ac:dyDescent="0.25">
      <c r="A22" s="227" t="s">
        <v>128</v>
      </c>
      <c r="B22" s="228"/>
      <c r="C22" s="20"/>
      <c r="D22" s="36" t="s">
        <v>48</v>
      </c>
      <c r="E22" s="229">
        <v>9781642726312</v>
      </c>
      <c r="F22" s="230"/>
      <c r="G22" s="231"/>
      <c r="H22" s="232"/>
      <c r="I22" s="233"/>
      <c r="J22" s="12">
        <v>9.99</v>
      </c>
      <c r="K22" s="18"/>
      <c r="L22" s="18"/>
      <c r="M22" s="18"/>
      <c r="N22" s="55"/>
    </row>
    <row r="23" spans="1:14" ht="23.1" customHeight="1" x14ac:dyDescent="0.25">
      <c r="A23" s="249" t="s">
        <v>132</v>
      </c>
      <c r="B23" s="221"/>
      <c r="C23" s="19"/>
      <c r="D23" s="35" t="s">
        <v>48</v>
      </c>
      <c r="E23" s="222">
        <v>9781432134037</v>
      </c>
      <c r="F23" s="223"/>
      <c r="G23" s="224"/>
      <c r="H23" s="225"/>
      <c r="I23" s="226"/>
      <c r="J23" s="15">
        <v>19.989999999999998</v>
      </c>
      <c r="K23" s="17"/>
      <c r="L23" s="17"/>
      <c r="M23" s="17"/>
      <c r="N23" s="55"/>
    </row>
    <row r="24" spans="1:14" ht="24" customHeight="1" x14ac:dyDescent="0.25">
      <c r="A24" s="227" t="s">
        <v>129</v>
      </c>
      <c r="B24" s="228"/>
      <c r="C24" s="20"/>
      <c r="D24" s="20"/>
      <c r="E24" s="229">
        <v>1220000136588</v>
      </c>
      <c r="F24" s="230"/>
      <c r="G24" s="231"/>
      <c r="H24" s="232"/>
      <c r="I24" s="233"/>
      <c r="J24" s="12">
        <v>24.99</v>
      </c>
      <c r="K24" s="18"/>
      <c r="L24" s="18"/>
      <c r="M24" s="18"/>
      <c r="N24" s="55"/>
    </row>
    <row r="25" spans="1:14" ht="24.75" customHeight="1" x14ac:dyDescent="0.25">
      <c r="A25" s="220" t="s">
        <v>130</v>
      </c>
      <c r="B25" s="221"/>
      <c r="C25" s="19"/>
      <c r="D25" s="19"/>
      <c r="E25" s="222">
        <v>1220000136571</v>
      </c>
      <c r="F25" s="223"/>
      <c r="G25" s="224"/>
      <c r="H25" s="225"/>
      <c r="I25" s="226"/>
      <c r="J25" s="15">
        <v>24.99</v>
      </c>
      <c r="K25" s="17"/>
      <c r="L25" s="17"/>
      <c r="M25" s="17"/>
      <c r="N25" s="55"/>
    </row>
    <row r="26" spans="1:14" ht="16.5" customHeight="1" x14ac:dyDescent="0.25">
      <c r="A26" s="227" t="s">
        <v>131</v>
      </c>
      <c r="B26" s="228"/>
      <c r="C26" s="20"/>
      <c r="D26" s="36" t="s">
        <v>56</v>
      </c>
      <c r="E26" s="229">
        <v>9781642723892</v>
      </c>
      <c r="F26" s="230"/>
      <c r="G26" s="231"/>
      <c r="H26" s="232"/>
      <c r="I26" s="233"/>
      <c r="J26" s="12">
        <v>4.99</v>
      </c>
      <c r="K26" s="56"/>
      <c r="L26" s="56"/>
      <c r="M26" s="56"/>
      <c r="N26" s="57"/>
    </row>
  </sheetData>
  <mergeCells count="30">
    <mergeCell ref="G1:M1"/>
    <mergeCell ref="G2:M4"/>
    <mergeCell ref="E18:G18"/>
    <mergeCell ref="A20:B20"/>
    <mergeCell ref="E20:G20"/>
    <mergeCell ref="H20:I20"/>
    <mergeCell ref="A21:B21"/>
    <mergeCell ref="E21:G21"/>
    <mergeCell ref="H21:I21"/>
    <mergeCell ref="A17:M17"/>
    <mergeCell ref="A18:B18"/>
    <mergeCell ref="H18:I18"/>
    <mergeCell ref="A19:B19"/>
    <mergeCell ref="E19:G19"/>
    <mergeCell ref="H19:I19"/>
    <mergeCell ref="A22:B22"/>
    <mergeCell ref="E22:G22"/>
    <mergeCell ref="H22:I22"/>
    <mergeCell ref="A23:B23"/>
    <mergeCell ref="E23:G23"/>
    <mergeCell ref="H23:I23"/>
    <mergeCell ref="A26:B26"/>
    <mergeCell ref="E26:G26"/>
    <mergeCell ref="H26:I26"/>
    <mergeCell ref="A24:B24"/>
    <mergeCell ref="E24:G24"/>
    <mergeCell ref="H24:I24"/>
    <mergeCell ref="A25:B25"/>
    <mergeCell ref="E25:G25"/>
    <mergeCell ref="H25:I25"/>
  </mergeCells>
  <pageMargins left="0.7" right="0.7" top="0.75" bottom="0.75" header="0.3" footer="0.3"/>
  <pageSetup scale="8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3"/>
  <sheetViews>
    <sheetView workbookViewId="0">
      <selection activeCell="C2" sqref="C2"/>
    </sheetView>
  </sheetViews>
  <sheetFormatPr defaultRowHeight="13.2" x14ac:dyDescent="0.25"/>
  <cols>
    <col min="1" max="1" width="11.77734375" customWidth="1"/>
    <col min="2" max="2" width="18.7773437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09375" customWidth="1"/>
    <col min="9" max="9" width="4.109375" customWidth="1"/>
    <col min="10" max="10" width="10.77734375" customWidth="1"/>
    <col min="11" max="11" width="10.6640625" customWidth="1"/>
    <col min="12" max="12" width="8.109375" customWidth="1"/>
    <col min="13" max="13" width="10.6640625" customWidth="1"/>
    <col min="14" max="14" width="7.109375" customWidth="1"/>
  </cols>
  <sheetData>
    <row r="1" spans="2:13" s="8" customFormat="1" ht="66" customHeight="1" thickBot="1" x14ac:dyDescent="0.4">
      <c r="B1" s="9"/>
      <c r="C1" s="10"/>
      <c r="D1" s="5"/>
      <c r="E1" s="5"/>
      <c r="F1" s="5"/>
      <c r="G1" s="205" t="s">
        <v>36</v>
      </c>
      <c r="H1" s="206"/>
      <c r="I1" s="206"/>
      <c r="J1" s="206"/>
      <c r="K1" s="206"/>
      <c r="L1" s="206"/>
      <c r="M1" s="207"/>
    </row>
    <row r="2" spans="2:13" s="8" customFormat="1" ht="13.2" customHeight="1" x14ac:dyDescent="0.25">
      <c r="B2" s="9"/>
      <c r="D2" s="9"/>
      <c r="E2" s="22"/>
      <c r="F2" s="9"/>
      <c r="G2" s="239" t="s">
        <v>26</v>
      </c>
      <c r="H2" s="240"/>
      <c r="I2" s="240"/>
      <c r="J2" s="240"/>
      <c r="K2" s="240"/>
      <c r="L2" s="240"/>
      <c r="M2" s="241"/>
    </row>
    <row r="3" spans="2:13" s="8" customFormat="1" x14ac:dyDescent="0.25">
      <c r="B3" s="9"/>
      <c r="D3" s="9"/>
      <c r="E3" s="22"/>
      <c r="F3" s="9"/>
      <c r="G3" s="242"/>
      <c r="H3" s="243"/>
      <c r="I3" s="243"/>
      <c r="J3" s="243"/>
      <c r="K3" s="243"/>
      <c r="L3" s="243"/>
      <c r="M3" s="244"/>
    </row>
    <row r="4" spans="2:13" s="8" customFormat="1" x14ac:dyDescent="0.25">
      <c r="B4" s="9"/>
      <c r="D4" s="9"/>
      <c r="E4" s="22"/>
      <c r="F4" s="9"/>
      <c r="G4" s="242"/>
      <c r="H4" s="243"/>
      <c r="I4" s="243"/>
      <c r="J4" s="243"/>
      <c r="K4" s="243"/>
      <c r="L4" s="243"/>
      <c r="M4" s="244"/>
    </row>
    <row r="5" spans="2:13" s="8" customFormat="1" ht="33.75" customHeight="1" thickBot="1" x14ac:dyDescent="0.3">
      <c r="B5" s="9"/>
      <c r="D5" s="9"/>
      <c r="E5" s="22"/>
      <c r="F5" s="9"/>
      <c r="G5" s="245"/>
      <c r="H5" s="246"/>
      <c r="I5" s="246"/>
      <c r="J5" s="246"/>
      <c r="K5" s="246"/>
      <c r="L5" s="246"/>
      <c r="M5" s="247"/>
    </row>
    <row r="6" spans="2:13" s="8" customFormat="1" x14ac:dyDescent="0.25">
      <c r="B6" s="9"/>
      <c r="E6" s="21"/>
      <c r="G6" s="9"/>
      <c r="H6" s="9"/>
      <c r="I6" s="9"/>
    </row>
    <row r="7" spans="2:13" s="8" customFormat="1" x14ac:dyDescent="0.25">
      <c r="B7" s="9"/>
      <c r="E7" s="21"/>
      <c r="G7" s="9"/>
      <c r="H7" s="9"/>
      <c r="I7" s="9"/>
    </row>
    <row r="8" spans="2:13" s="8" customFormat="1" x14ac:dyDescent="0.25">
      <c r="B8" s="9"/>
      <c r="E8" s="21"/>
      <c r="G8" s="9"/>
      <c r="H8" s="9"/>
      <c r="I8" s="9"/>
    </row>
    <row r="9" spans="2:13" s="8" customFormat="1" x14ac:dyDescent="0.25">
      <c r="B9" s="9"/>
      <c r="E9" s="21"/>
      <c r="G9" s="9"/>
      <c r="H9" s="9"/>
      <c r="I9" s="9"/>
    </row>
    <row r="10" spans="2:13" s="8" customFormat="1" x14ac:dyDescent="0.25">
      <c r="B10" s="9"/>
      <c r="E10" s="21"/>
      <c r="G10" s="9"/>
      <c r="H10" s="9"/>
      <c r="I10" s="9"/>
    </row>
    <row r="11" spans="2:13" s="8" customFormat="1" x14ac:dyDescent="0.25">
      <c r="B11" s="9"/>
      <c r="E11" s="21"/>
      <c r="G11" s="9"/>
      <c r="H11" s="9"/>
      <c r="I11" s="9"/>
    </row>
    <row r="12" spans="2:13" s="8" customFormat="1" x14ac:dyDescent="0.25">
      <c r="B12" s="9"/>
      <c r="E12" s="21"/>
      <c r="G12" s="9"/>
      <c r="H12" s="9"/>
      <c r="I12" s="9"/>
    </row>
    <row r="13" spans="2:13" s="8" customFormat="1" x14ac:dyDescent="0.25">
      <c r="B13" s="9"/>
      <c r="E13" s="21"/>
      <c r="G13" s="9"/>
      <c r="H13" s="9"/>
      <c r="I13" s="9"/>
    </row>
    <row r="14" spans="2:13" s="8" customFormat="1" x14ac:dyDescent="0.25">
      <c r="B14" s="9"/>
      <c r="E14" s="21"/>
      <c r="G14" s="9"/>
      <c r="H14" s="9"/>
      <c r="I14" s="9"/>
    </row>
    <row r="15" spans="2:13" s="8" customFormat="1" x14ac:dyDescent="0.25">
      <c r="B15" s="9"/>
      <c r="E15" s="21"/>
      <c r="G15" s="9"/>
      <c r="H15" s="9"/>
      <c r="I15" s="9"/>
    </row>
    <row r="16" spans="2:13" s="8" customFormat="1" x14ac:dyDescent="0.25">
      <c r="B16" s="9"/>
      <c r="E16" s="21"/>
      <c r="G16" s="9"/>
      <c r="H16" s="9"/>
      <c r="I16" s="9"/>
    </row>
    <row r="17" spans="1:14" s="8" customFormat="1" x14ac:dyDescent="0.25">
      <c r="B17" s="9"/>
      <c r="E17" s="21"/>
      <c r="G17" s="9"/>
      <c r="H17" s="9"/>
      <c r="I17" s="9"/>
    </row>
    <row r="18" spans="1:14" ht="14.25" customHeight="1" x14ac:dyDescent="0.25">
      <c r="A18" s="234" t="s">
        <v>0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</row>
    <row r="19" spans="1:14" ht="29.25" customHeight="1" x14ac:dyDescent="0.25">
      <c r="A19" s="237" t="s">
        <v>1</v>
      </c>
      <c r="B19" s="238"/>
      <c r="C19" s="1" t="s">
        <v>2</v>
      </c>
      <c r="D19" s="1" t="s">
        <v>3</v>
      </c>
      <c r="E19" s="237" t="s">
        <v>4</v>
      </c>
      <c r="F19" s="248"/>
      <c r="G19" s="238"/>
      <c r="H19" s="237" t="s">
        <v>5</v>
      </c>
      <c r="I19" s="238"/>
      <c r="J19" s="1" t="s">
        <v>6</v>
      </c>
      <c r="K19" s="1" t="s">
        <v>7</v>
      </c>
      <c r="L19" s="1" t="s">
        <v>8</v>
      </c>
      <c r="M19" s="1" t="s">
        <v>9</v>
      </c>
    </row>
    <row r="20" spans="1:14" s="54" customFormat="1" ht="25.5" customHeight="1" x14ac:dyDescent="0.25">
      <c r="A20" s="220" t="s">
        <v>133</v>
      </c>
      <c r="B20" s="221"/>
      <c r="C20" s="19"/>
      <c r="D20" s="19"/>
      <c r="E20" s="222">
        <v>886083957154</v>
      </c>
      <c r="F20" s="223"/>
      <c r="G20" s="224"/>
      <c r="H20" s="225"/>
      <c r="I20" s="226"/>
      <c r="J20" s="15">
        <v>29.99</v>
      </c>
      <c r="K20" s="19"/>
      <c r="L20" s="19"/>
      <c r="M20" s="19"/>
      <c r="N20" s="59"/>
    </row>
    <row r="21" spans="1:14" s="54" customFormat="1" ht="23.1" customHeight="1" x14ac:dyDescent="0.25">
      <c r="A21" s="227" t="s">
        <v>134</v>
      </c>
      <c r="B21" s="228"/>
      <c r="C21" s="20"/>
      <c r="D21" s="20"/>
      <c r="E21" s="229">
        <v>886083963278</v>
      </c>
      <c r="F21" s="230"/>
      <c r="G21" s="231"/>
      <c r="H21" s="232"/>
      <c r="I21" s="233"/>
      <c r="J21" s="12">
        <v>14.99</v>
      </c>
      <c r="K21" s="20"/>
      <c r="L21" s="20"/>
      <c r="M21" s="20"/>
      <c r="N21" s="59"/>
    </row>
    <row r="22" spans="1:14" s="54" customFormat="1" ht="23.1" customHeight="1" x14ac:dyDescent="0.25">
      <c r="A22" s="220" t="s">
        <v>135</v>
      </c>
      <c r="B22" s="221"/>
      <c r="C22" s="19"/>
      <c r="D22" s="19"/>
      <c r="E22" s="222">
        <v>886083963605</v>
      </c>
      <c r="F22" s="223"/>
      <c r="G22" s="224"/>
      <c r="H22" s="225"/>
      <c r="I22" s="226"/>
      <c r="J22" s="15">
        <v>14.99</v>
      </c>
      <c r="K22" s="19"/>
      <c r="L22" s="19"/>
      <c r="M22" s="19"/>
      <c r="N22" s="59"/>
    </row>
    <row r="23" spans="1:14" s="54" customFormat="1" ht="25.5" customHeight="1" x14ac:dyDescent="0.25">
      <c r="A23" s="227" t="s">
        <v>136</v>
      </c>
      <c r="B23" s="228"/>
      <c r="C23" s="20"/>
      <c r="D23" s="20"/>
      <c r="E23" s="229">
        <v>886083964084</v>
      </c>
      <c r="F23" s="230"/>
      <c r="G23" s="231"/>
      <c r="H23" s="232"/>
      <c r="I23" s="233"/>
      <c r="J23" s="12">
        <v>8.99</v>
      </c>
      <c r="K23" s="20"/>
      <c r="L23" s="20"/>
      <c r="M23" s="20"/>
      <c r="N23" s="59"/>
    </row>
  </sheetData>
  <mergeCells count="18">
    <mergeCell ref="A18:M18"/>
    <mergeCell ref="A19:B19"/>
    <mergeCell ref="H19:I19"/>
    <mergeCell ref="G1:M1"/>
    <mergeCell ref="G2:M5"/>
    <mergeCell ref="E19:G19"/>
    <mergeCell ref="A20:B20"/>
    <mergeCell ref="E20:G20"/>
    <mergeCell ref="H20:I20"/>
    <mergeCell ref="A21:B21"/>
    <mergeCell ref="E21:G21"/>
    <mergeCell ref="H21:I21"/>
    <mergeCell ref="A22:B22"/>
    <mergeCell ref="E22:G22"/>
    <mergeCell ref="H22:I22"/>
    <mergeCell ref="A23:B23"/>
    <mergeCell ref="E23:G23"/>
    <mergeCell ref="H23:I23"/>
  </mergeCells>
  <pageMargins left="0.7" right="0.7" top="0.75" bottom="0.75" header="0.3" footer="0.3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8</vt:i4>
      </vt:variant>
    </vt:vector>
  </HeadingPairs>
  <TitlesOfParts>
    <vt:vector size="29" baseType="lpstr">
      <vt:lpstr>AMG</vt:lpstr>
      <vt:lpstr>B&amp;H</vt:lpstr>
      <vt:lpstr>Baker</vt:lpstr>
      <vt:lpstr>Barbour</vt:lpstr>
      <vt:lpstr>CA-Abbey Gift</vt:lpstr>
      <vt:lpstr>Capitol</vt:lpstr>
      <vt:lpstr>Carson</vt:lpstr>
      <vt:lpstr>Christian Art Gifts</vt:lpstr>
      <vt:lpstr>Creative Brands</vt:lpstr>
      <vt:lpstr>Destiny Image</vt:lpstr>
      <vt:lpstr>FaithWords</vt:lpstr>
      <vt:lpstr>HarperCollins</vt:lpstr>
      <vt:lpstr>InterVarsity Press</vt:lpstr>
      <vt:lpstr>Kerusso</vt:lpstr>
      <vt:lpstr>Kregel</vt:lpstr>
      <vt:lpstr>Moody</vt:lpstr>
      <vt:lpstr>Our Daily Bread</vt:lpstr>
      <vt:lpstr>P. Graham Dunn</vt:lpstr>
      <vt:lpstr>Provident</vt:lpstr>
      <vt:lpstr>Swanson</vt:lpstr>
      <vt:lpstr>Tyndale</vt:lpstr>
      <vt:lpstr>HarperCollins!Print_Area</vt:lpstr>
      <vt:lpstr>Tyndale!Print_Area</vt:lpstr>
      <vt:lpstr>'B&amp;H'!Print_Titles</vt:lpstr>
      <vt:lpstr>'Christian Art Gifts'!Print_Titles</vt:lpstr>
      <vt:lpstr>HarperCollins!Print_Titles</vt:lpstr>
      <vt:lpstr>Kerusso!Print_Titles</vt:lpstr>
      <vt:lpstr>'P. Graham Dunn'!Print_Titles</vt:lpstr>
      <vt:lpstr>Tyndale!Print_Titles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Stock</dc:creator>
  <cp:lastModifiedBy>Andrea Stock</cp:lastModifiedBy>
  <cp:lastPrinted>2021-10-21T20:02:35Z</cp:lastPrinted>
  <dcterms:created xsi:type="dcterms:W3CDTF">2020-01-30T15:16:21Z</dcterms:created>
  <dcterms:modified xsi:type="dcterms:W3CDTF">2021-10-21T20:12:14Z</dcterms:modified>
</cp:coreProperties>
</file>