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tiff" ContentType="image/tiff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 SALES FOLDER\3CATALOG DETAILS\2022\03 March 22\POs\"/>
    </mc:Choice>
  </mc:AlternateContent>
  <xr:revisionPtr revIDLastSave="0" documentId="13_ncr:1_{FFC1D074-EEEA-4417-A3C2-D2B434D6691B}" xr6:coauthVersionLast="47" xr6:coauthVersionMax="47" xr10:uidLastSave="{00000000-0000-0000-0000-000000000000}"/>
  <bookViews>
    <workbookView xWindow="-23148" yWindow="-72" windowWidth="23256" windowHeight="13176" xr2:uid="{00000000-000D-0000-FFFF-FFFF00000000}"/>
  </bookViews>
  <sheets>
    <sheet name="B&amp;H" sheetId="2" r:id="rId1"/>
    <sheet name="Baker" sheetId="4" r:id="rId2"/>
    <sheet name="Barbour" sheetId="5" r:id="rId3"/>
    <sheet name="Burton &amp; Burton" sheetId="73" r:id="rId4"/>
    <sheet name="CA-Abbey Gift" sheetId="45" r:id="rId5"/>
    <sheet name="Capitol" sheetId="9" r:id="rId6"/>
    <sheet name="Carson" sheetId="11" r:id="rId7"/>
    <sheet name="Christian Art Gifts" sheetId="47" r:id="rId8"/>
    <sheet name="Creative Brands" sheetId="13" r:id="rId9"/>
    <sheet name="David C Cook" sheetId="59" r:id="rId10"/>
    <sheet name="DaySpring" sheetId="38" r:id="rId11"/>
    <sheet name="Destiny Image" sheetId="48" r:id="rId12"/>
    <sheet name="FaithWords" sheetId="49" r:id="rId13"/>
    <sheet name="HarperCollins" sheetId="76" r:id="rId14"/>
    <sheet name="InterVarsity Press" sheetId="40" r:id="rId15"/>
    <sheet name="Kerusso" sheetId="51" r:id="rId16"/>
    <sheet name="Our Daily Bread" sheetId="52" r:id="rId17"/>
    <sheet name="P. Graham Dunn" sheetId="29" r:id="rId18"/>
    <sheet name="Provident" sheetId="53" r:id="rId19"/>
    <sheet name="Tyndale" sheetId="78" r:id="rId20"/>
    <sheet name="VOM" sheetId="75" r:id="rId21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key2" localSheetId="13" hidden="1">#REF!</definedName>
    <definedName name="__________________________________key2" hidden="1">#REF!</definedName>
    <definedName name="_________________________________key2" hidden="1">#REF!</definedName>
    <definedName name="_________________________________key3" hidden="1">#REF!</definedName>
    <definedName name="_________________________________nyp2" hidden="1">#REF!</definedName>
    <definedName name="________________________________key3" hidden="1">#REF!</definedName>
    <definedName name="________________________________nyp2" hidden="1">#REF!</definedName>
    <definedName name="_______________________________key2" hidden="1">#REF!</definedName>
    <definedName name="______________________________key2" hidden="1">#REF!</definedName>
    <definedName name="______________________________key3" hidden="1">#REF!</definedName>
    <definedName name="______________________________nyp2" hidden="1">#REF!</definedName>
    <definedName name="_____________________________key2" hidden="1">#REF!</definedName>
    <definedName name="_____________________________key3" hidden="1">#REF!</definedName>
    <definedName name="_____________________________nyp2" hidden="1">#REF!</definedName>
    <definedName name="____________________________key2" hidden="1">#REF!</definedName>
    <definedName name="____________________________key3" hidden="1">#REF!</definedName>
    <definedName name="____________________________nyp2" hidden="1">#REF!</definedName>
    <definedName name="___________________________key2" hidden="1">#REF!</definedName>
    <definedName name="___________________________key3" hidden="1">#REF!</definedName>
    <definedName name="___________________________nyp2" hidden="1">#REF!</definedName>
    <definedName name="__________________________key3" hidden="1">#REF!</definedName>
    <definedName name="__________________________nyp2" hidden="1">#REF!</definedName>
    <definedName name="_________________________key2" hidden="1">#REF!</definedName>
    <definedName name="________________________key2" hidden="1">#REF!</definedName>
    <definedName name="________________________key3" hidden="1">#REF!</definedName>
    <definedName name="________________________nyp2" hidden="1">#REF!</definedName>
    <definedName name="_______________________key2" hidden="1">#REF!</definedName>
    <definedName name="_______________________key3" hidden="1">#REF!</definedName>
    <definedName name="_______________________nyp2" hidden="1">#REF!</definedName>
    <definedName name="______________________key2" hidden="1">#REF!</definedName>
    <definedName name="______________________key3" hidden="1">#REF!</definedName>
    <definedName name="______________________nyp2" hidden="1">#REF!</definedName>
    <definedName name="_____________________key2" hidden="1">#REF!</definedName>
    <definedName name="_____________________key3" hidden="1">#REF!</definedName>
    <definedName name="_____________________nyp2" hidden="1">#REF!</definedName>
    <definedName name="____________________key2" hidden="1">#REF!</definedName>
    <definedName name="____________________key3" hidden="1">#REF!</definedName>
    <definedName name="____________________nyp2" hidden="1">#REF!</definedName>
    <definedName name="___________________key2" hidden="1">#REF!</definedName>
    <definedName name="___________________key3" hidden="1">#REF!</definedName>
    <definedName name="___________________nyp2" hidden="1">#REF!</definedName>
    <definedName name="__________________key2" hidden="1">#REF!</definedName>
    <definedName name="__________________key3" hidden="1">#REF!</definedName>
    <definedName name="__________________nyp2" hidden="1">#REF!</definedName>
    <definedName name="_________________key3" hidden="1">#REF!</definedName>
    <definedName name="_________________nyp2" hidden="1">#REF!</definedName>
    <definedName name="________________key2" hidden="1">#REF!</definedName>
    <definedName name="_______________key3" hidden="1">#REF!</definedName>
    <definedName name="_______________nyp2" hidden="1">#REF!</definedName>
    <definedName name="______________key2" hidden="1">#REF!</definedName>
    <definedName name="_____________key3" hidden="1">#REF!</definedName>
    <definedName name="_____________nyp2" hidden="1">#REF!</definedName>
    <definedName name="____________key2" hidden="1">#REF!</definedName>
    <definedName name="___________key2" hidden="1">#REF!</definedName>
    <definedName name="___________key3" hidden="1">#REF!</definedName>
    <definedName name="___________nyp2" hidden="1">#REF!</definedName>
    <definedName name="__________key2" hidden="1">#REF!</definedName>
    <definedName name="__________key3" hidden="1">#REF!</definedName>
    <definedName name="__________nyp2" hidden="1">#REF!</definedName>
    <definedName name="_________key2" hidden="1">#REF!</definedName>
    <definedName name="_________key3" hidden="1">#REF!</definedName>
    <definedName name="_________nyp2" hidden="1">#REF!</definedName>
    <definedName name="________key2" hidden="1">#REF!</definedName>
    <definedName name="________key3" hidden="1">#REF!</definedName>
    <definedName name="________nyp2" hidden="1">#REF!</definedName>
    <definedName name="_______key2" hidden="1">#REF!</definedName>
    <definedName name="_______key3" hidden="1">#REF!</definedName>
    <definedName name="_______nyp2" hidden="1">#REF!</definedName>
    <definedName name="______key2" hidden="1">#REF!</definedName>
    <definedName name="______key3" hidden="1">#REF!</definedName>
    <definedName name="______nyp2" hidden="1">#REF!</definedName>
    <definedName name="_____key2" hidden="1">#REF!</definedName>
    <definedName name="_____key3" hidden="1">#REF!</definedName>
    <definedName name="_____nyp2" hidden="1">#REF!</definedName>
    <definedName name="____key2" hidden="1">#REF!</definedName>
    <definedName name="____key3" hidden="1">#REF!</definedName>
    <definedName name="____nyp2" hidden="1">#REF!</definedName>
    <definedName name="___key2" hidden="1">#REF!</definedName>
    <definedName name="___key3" hidden="1">#REF!</definedName>
    <definedName name="___nyp2" hidden="1">#REF!</definedName>
    <definedName name="__key2" hidden="1">#REF!</definedName>
    <definedName name="__key3" hidden="1">#REF!</definedName>
    <definedName name="__nyp2" hidden="1">#REF!</definedName>
    <definedName name="_xlnm._FilterDatabase" localSheetId="13" hidden="1">HarperCollins!$B$12:$G$40</definedName>
    <definedName name="_xlnm._FilterDatabase" localSheetId="19" hidden="1">Tyndale!$A$12:$L$13</definedName>
    <definedName name="_Key1" localSheetId="13" hidden="1">#REF!</definedName>
    <definedName name="_Key1" hidden="1">#REF!</definedName>
    <definedName name="_Key2" hidden="1">#REF!</definedName>
    <definedName name="_key3" hidden="1">#REF!</definedName>
    <definedName name="_nyp2" hidden="1">#REF!</definedName>
    <definedName name="_oh1">#REF!</definedName>
    <definedName name="_Order1" hidden="1">255</definedName>
    <definedName name="_Order2" hidden="1">255</definedName>
    <definedName name="_Sort" localSheetId="13" hidden="1">#REF!</definedName>
    <definedName name="_Sort" hidden="1">#REF!</definedName>
    <definedName name="advent" localSheetId="13">#REF!</definedName>
    <definedName name="advent">#REF!</definedName>
    <definedName name="all">#REF!</definedName>
    <definedName name="ans">#REF!</definedName>
    <definedName name="BI">#REF!</definedName>
    <definedName name="BIB">#REF!</definedName>
    <definedName name="BIBLE">#REF!</definedName>
    <definedName name="BOOK">#REF!</definedName>
    <definedName name="books">#REF!</definedName>
    <definedName name="CARTON">#REF!</definedName>
    <definedName name="CARTONSS">#REF!</definedName>
    <definedName name="cba">#REF!</definedName>
    <definedName name="cntqty">#REF!</definedName>
    <definedName name="code">#REF!</definedName>
    <definedName name="CORE">#REF!</definedName>
    <definedName name="cov">#REF!</definedName>
    <definedName name="dat">#REF!</definedName>
    <definedName name="data">#REF!</definedName>
    <definedName name="data1">#REF!</definedName>
    <definedName name="data2">#REF!</definedName>
    <definedName name="data3">#REF!</definedName>
    <definedName name="data4">#REF!</definedName>
    <definedName name="dataa">#REF!</definedName>
    <definedName name="ean">#REF!</definedName>
    <definedName name="fff" localSheetId="13">#REF!</definedName>
    <definedName name="fff">#REF!</definedName>
    <definedName name="GIFT">#REF!</definedName>
    <definedName name="inventory">#REF!</definedName>
    <definedName name="isbn">#REF!</definedName>
    <definedName name="isbn13">[1]update!$Q$2:$S$10998</definedName>
    <definedName name="janines" localSheetId="13">#REF!</definedName>
    <definedName name="janines">#REF!</definedName>
    <definedName name="keysub" hidden="1">#REF!</definedName>
    <definedName name="keysub2" hidden="1">#REF!</definedName>
    <definedName name="KI">#REF!</definedName>
    <definedName name="KID">#REF!</definedName>
    <definedName name="laterna">#REF!</definedName>
    <definedName name="lead">#REF!</definedName>
    <definedName name="list">#REF!</definedName>
    <definedName name="MARCHLIST">#REF!</definedName>
    <definedName name="MERCH">#REF!</definedName>
    <definedName name="mkt">'[2]DELETE DO NOT PRINT all promos'!$A$4:$J$257</definedName>
    <definedName name="MU">#REF!</definedName>
    <definedName name="mun">#REF!</definedName>
    <definedName name="music">#REF!</definedName>
    <definedName name="NEW">#REF!</definedName>
    <definedName name="oh">#REF!</definedName>
    <definedName name="par">#REF!</definedName>
    <definedName name="PE">#REF!</definedName>
    <definedName name="peniel">#REF!</definedName>
    <definedName name="planner">#REF!</definedName>
    <definedName name="PO">#REF!</definedName>
    <definedName name="POP">#REF!</definedName>
    <definedName name="price">#REF!</definedName>
    <definedName name="_xlnm.Print_Area" localSheetId="13">HarperCollins!$A$1:$H$47</definedName>
    <definedName name="_xlnm.Print_Area" localSheetId="19">Tyndale!$A$1:$L$30</definedName>
    <definedName name="_xlnm.Print_Titles" localSheetId="0">'B&amp;H'!$1:$27</definedName>
    <definedName name="_xlnm.Print_Titles" localSheetId="7">'Christian Art Gifts'!$1:$19</definedName>
    <definedName name="_xlnm.Print_Titles" localSheetId="13">HarperCollins!$1:$11</definedName>
    <definedName name="_xlnm.Print_Titles" localSheetId="15">Kerusso!$1:$20</definedName>
    <definedName name="_xlnm.Print_Titles" localSheetId="17">'P. Graham Dunn'!$1:$24</definedName>
    <definedName name="_xlnm.Print_Titles" localSheetId="19">Tyndale!$1:$12</definedName>
    <definedName name="query" localSheetId="13">#REF!</definedName>
    <definedName name="query">#REF!</definedName>
    <definedName name="Query_from_ZTI">#REF!</definedName>
    <definedName name="rank">#REF!</definedName>
    <definedName name="REFRESH">[3]REFRESH!$A$1:$F$65536</definedName>
    <definedName name="retail">#REF!</definedName>
    <definedName name="s" hidden="1">#REF!</definedName>
    <definedName name="sales" localSheetId="13">#REF!</definedName>
    <definedName name="sales">#REF!</definedName>
    <definedName name="series" localSheetId="13">#REF!</definedName>
    <definedName name="series">#REF!</definedName>
    <definedName name="Sheet2">#REF!</definedName>
    <definedName name="ss" hidden="1">#REF!</definedName>
    <definedName name="ST">#REF!</definedName>
    <definedName name="status">#REF!</definedName>
    <definedName name="study">#REF!</definedName>
    <definedName name="sub" hidden="1">#REF!</definedName>
    <definedName name="test" hidden="1">#REF!</definedName>
    <definedName name="THINGS">[4]Array!$G$21:$H$23</definedName>
    <definedName name="Titles">'[1]Sls Fcst'!#REF!</definedName>
    <definedName name="TOP">#REF!</definedName>
    <definedName name="vbibles">#REF!</definedName>
    <definedName name="vida">#REF!</definedName>
    <definedName name="vkidz">#REF!</definedName>
    <definedName name="VMUSIC">#REF!</definedName>
    <definedName name="VPENIEL">#REF!</definedName>
    <definedName name="vpopular">#REF!</definedName>
    <definedName name="vstudy">#REF!</definedName>
    <definedName name="wrn.YS._.YTD._.Net._.Sales." localSheetId="13" hidden="1">{#N/A,#N/A,TRUE,"YS YTD Net Sales"}</definedName>
    <definedName name="wrn.YS._.YTD._.Net._.Sales." hidden="1">{#N/A,#N/A,TRUE,"YS YTD Net Sales"}</definedName>
    <definedName name="wrn.YS._.YTD._.Pack._.Sales." localSheetId="13" hidden="1">{#N/A,#N/A,TRUE,"YS Pack Sales"}</definedName>
    <definedName name="wrn.YS._.YTD._.Pack._.Sales." hidden="1">{#N/A,#N/A,TRUE,"YS Pack Sales"}</definedName>
    <definedName name="Y">#REF!</definedName>
    <definedName name="zt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76" l="1"/>
  <c r="C46" i="76"/>
  <c r="A45" i="76"/>
  <c r="A44" i="76"/>
  <c r="A43" i="76"/>
  <c r="K41" i="76"/>
  <c r="J41" i="76"/>
  <c r="I41" i="76"/>
  <c r="J40" i="76"/>
  <c r="K40" i="76" s="1"/>
  <c r="G40" i="76"/>
  <c r="J39" i="76"/>
  <c r="K39" i="76" s="1"/>
  <c r="G39" i="76"/>
  <c r="G38" i="76"/>
  <c r="J38" i="76" s="1"/>
  <c r="G37" i="76"/>
  <c r="J37" i="76" s="1"/>
  <c r="J36" i="76"/>
  <c r="K36" i="76" s="1"/>
  <c r="G36" i="76"/>
  <c r="J35" i="76"/>
  <c r="K35" i="76" s="1"/>
  <c r="G35" i="76"/>
  <c r="G34" i="76"/>
  <c r="J34" i="76" s="1"/>
  <c r="G33" i="76"/>
  <c r="J33" i="76" s="1"/>
  <c r="J32" i="76"/>
  <c r="K32" i="76" s="1"/>
  <c r="G32" i="76"/>
  <c r="J31" i="76"/>
  <c r="K31" i="76" s="1"/>
  <c r="G31" i="76"/>
  <c r="G30" i="76"/>
  <c r="J30" i="76" s="1"/>
  <c r="G29" i="76"/>
  <c r="J29" i="76" s="1"/>
  <c r="J28" i="76"/>
  <c r="K28" i="76" s="1"/>
  <c r="G28" i="76"/>
  <c r="J27" i="76"/>
  <c r="K27" i="76" s="1"/>
  <c r="G27" i="76"/>
  <c r="G26" i="76"/>
  <c r="J26" i="76" s="1"/>
  <c r="G25" i="76"/>
  <c r="J25" i="76" s="1"/>
  <c r="J24" i="76"/>
  <c r="K24" i="76" s="1"/>
  <c r="G24" i="76"/>
  <c r="J23" i="76"/>
  <c r="K23" i="76" s="1"/>
  <c r="G23" i="76"/>
  <c r="G22" i="76"/>
  <c r="J22" i="76" s="1"/>
  <c r="G21" i="76"/>
  <c r="J21" i="76" s="1"/>
  <c r="J20" i="76"/>
  <c r="K20" i="76" s="1"/>
  <c r="G20" i="76"/>
  <c r="J19" i="76"/>
  <c r="K19" i="76" s="1"/>
  <c r="G19" i="76"/>
  <c r="G18" i="76"/>
  <c r="J18" i="76" s="1"/>
  <c r="G17" i="76"/>
  <c r="J17" i="76" s="1"/>
  <c r="J16" i="76"/>
  <c r="K16" i="76" s="1"/>
  <c r="G16" i="76"/>
  <c r="J15" i="76"/>
  <c r="K15" i="76" s="1"/>
  <c r="G15" i="76"/>
  <c r="G14" i="76"/>
  <c r="J14" i="76" s="1"/>
  <c r="G13" i="76"/>
  <c r="J13" i="76" s="1"/>
  <c r="J12" i="76"/>
  <c r="K12" i="76" s="1"/>
  <c r="G12" i="76"/>
  <c r="E8" i="76"/>
  <c r="E7" i="76"/>
  <c r="C7" i="76"/>
  <c r="C6" i="76"/>
  <c r="C5" i="76"/>
  <c r="E3" i="76"/>
  <c r="C3" i="76"/>
  <c r="K17" i="76" l="1"/>
  <c r="I17" i="76"/>
  <c r="K18" i="76"/>
  <c r="I18" i="76"/>
  <c r="K37" i="76"/>
  <c r="I37" i="76"/>
  <c r="K25" i="76"/>
  <c r="I25" i="76"/>
  <c r="K33" i="76"/>
  <c r="I33" i="76"/>
  <c r="K26" i="76"/>
  <c r="I26" i="76"/>
  <c r="K34" i="76"/>
  <c r="I34" i="76"/>
  <c r="K13" i="76"/>
  <c r="I13" i="76"/>
  <c r="K21" i="76"/>
  <c r="I21" i="76"/>
  <c r="K29" i="76"/>
  <c r="I29" i="76"/>
  <c r="K14" i="76"/>
  <c r="I14" i="76"/>
  <c r="K22" i="76"/>
  <c r="I22" i="76"/>
  <c r="K30" i="76"/>
  <c r="I30" i="76"/>
  <c r="K38" i="76"/>
  <c r="I38" i="76"/>
  <c r="I12" i="76"/>
  <c r="I16" i="76"/>
  <c r="I20" i="76"/>
  <c r="I24" i="76"/>
  <c r="I28" i="76"/>
  <c r="I32" i="76"/>
  <c r="I36" i="76"/>
  <c r="I40" i="76"/>
  <c r="I15" i="76"/>
  <c r="I19" i="76"/>
  <c r="I23" i="76"/>
  <c r="I27" i="76"/>
  <c r="I31" i="76"/>
  <c r="I35" i="76"/>
  <c r="I39" i="76"/>
  <c r="C47" i="76"/>
</calcChain>
</file>

<file path=xl/sharedStrings.xml><?xml version="1.0" encoding="utf-8"?>
<sst xmlns="http://schemas.openxmlformats.org/spreadsheetml/2006/main" count="800" uniqueCount="432">
  <si>
    <r>
      <rPr>
        <sz val="10"/>
        <rFont val="Arial"/>
        <family val="2"/>
      </rPr>
      <t>Advertised Catalog Items</t>
    </r>
  </si>
  <si>
    <r>
      <rPr>
        <sz val="10"/>
        <rFont val="Arial"/>
        <family val="2"/>
      </rPr>
      <t>Product Title</t>
    </r>
  </si>
  <si>
    <r>
      <rPr>
        <sz val="10"/>
        <rFont val="Arial"/>
        <family val="2"/>
      </rPr>
      <t>Author/Artist</t>
    </r>
  </si>
  <si>
    <r>
      <rPr>
        <sz val="10"/>
        <rFont val="Arial"/>
        <family val="2"/>
      </rPr>
      <t>Format</t>
    </r>
  </si>
  <si>
    <r>
      <rPr>
        <sz val="10"/>
        <rFont val="Arial"/>
        <family val="2"/>
      </rPr>
      <t>ISBN/UPC</t>
    </r>
  </si>
  <si>
    <r>
      <rPr>
        <sz val="10"/>
        <rFont val="Arial"/>
        <family val="2"/>
      </rPr>
      <t>Qty</t>
    </r>
  </si>
  <si>
    <r>
      <rPr>
        <sz val="10"/>
        <rFont val="Arial"/>
        <family val="2"/>
      </rPr>
      <t>List Price</t>
    </r>
  </si>
  <si>
    <r>
      <rPr>
        <sz val="10"/>
        <rFont val="Arial"/>
        <family val="2"/>
      </rPr>
      <t>Sale Price</t>
    </r>
  </si>
  <si>
    <r>
      <rPr>
        <sz val="10"/>
        <rFont val="Arial"/>
        <family val="2"/>
      </rPr>
      <t>Promo Disc %</t>
    </r>
  </si>
  <si>
    <r>
      <rPr>
        <sz val="10"/>
        <rFont val="Arial"/>
        <family val="2"/>
      </rPr>
      <t>Total</t>
    </r>
  </si>
  <si>
    <t>1 Lifeway Plaza
Nashville, TN 37234
Ph: 800-251-3225/ Fax: 800-296-4036</t>
  </si>
  <si>
    <t>6030 East Fulton Road
Ada, MI 49301 
Ph: (800) 877-2665 Fax: (800) 398-3111</t>
  </si>
  <si>
    <t>1810 Barbour Drive
Uhrichsville, OH 44683
Ph: 800-852-8010/ Fax: 800-220-5948</t>
  </si>
  <si>
    <t xml:space="preserve">101 Winners Circle                                                                                   Brentwood , TN 37024                                                                                 Ph: 800-877-4443/ Fax: 615-371-6980 </t>
  </si>
  <si>
    <t>630 Henry Street
Dalton, OH  44618
Ph: 800 828-5260/  FAX: 330 828-2108</t>
  </si>
  <si>
    <t>21156 Arkansas 16
Siloam Springs, AR 72761
Ph: 800-944-8000  FAX: 800-944-3440</t>
  </si>
  <si>
    <t xml:space="preserve">430 Plaza Dr
Westmont, IL 60559 
Ph: 800-843-9487
Fax: 630-734-4350 </t>
  </si>
  <si>
    <t>25 Manton Ave
Providence, RI 02909
Ph: 800-493-4438 Fax:  800-472-6435</t>
  </si>
  <si>
    <t>359 Longview Dr                                                                                          Bloomingdale, IL 60108                                                                                                  Toll-free: 800-521-7807/ Fax: 800-521-7819</t>
  </si>
  <si>
    <t>C/O Nori Media Group
PO Box 310
Shippensburg, PA  17257 
Ph: 800 888-4126 / FAX: 800 830-5688</t>
  </si>
  <si>
    <t>6100 Tower Circle Suite 210
Franklin, TN 37067
Phone: 800-759-0190 Fax: 800-286-9471 
order.desk@hbgusa.com — to place orders via email
Customer.Service@hbgusa.com — to follow up on orders or other questions via email</t>
  </si>
  <si>
    <t xml:space="preserve">402 Highway 62 Spur
Berryville , AR 72616
Ph: 800-424-0943 
Fax: 870-423-3568 </t>
  </si>
  <si>
    <t>PO Box 3566
Grand Rapids, MI  49501
To oder, contact: Cathy Hupka
Phone: 800-613-2035 | Fax: 616-974-2224 cathyhupka@hotmail.com</t>
  </si>
  <si>
    <t>4050 Lee Vance View
Colorado Springs, CO 80918 
Ph: 800-323-7543 Fax: 800-430-0726</t>
  </si>
  <si>
    <t>850 Wade Hampton Blvd. Building A, Suite 100 
Greenville, SC 29609
Phone (Genesis Marketing): 800-627-2651 
Fax (Genesis Marketing): 800-849-4363</t>
  </si>
  <si>
    <t>PLACE ORDERS WITH ANCHOR
Anchor Ph: 800-444-4484</t>
  </si>
  <si>
    <t xml:space="preserve">B&amp;H Publishing Group
Easter Sale Catalog (March) 2022
Catalog Purchase Order </t>
  </si>
  <si>
    <t xml:space="preserve">Baker Publishing Company
Easter Sale Catalog (March) 2022
Catalog Purchase Order </t>
  </si>
  <si>
    <t xml:space="preserve">Barbour Publishing
Easter Sale Catalog (March) 2022
Catalog Purchase Order </t>
  </si>
  <si>
    <t xml:space="preserve">CA Gift / Abbey Gift
Easter Sale Catalog (March) 2022
Catalog Purchase Order </t>
  </si>
  <si>
    <t xml:space="preserve">Capitol Christian Distribution
Easter Sale Catalog (March) 2022
Catalog Purchase Order </t>
  </si>
  <si>
    <t xml:space="preserve">Carson Home Accents
Easter Sale Catalog (March) 2022
Catalog Purchase Order </t>
  </si>
  <si>
    <t xml:space="preserve">Christian Art Gifts, Inc.
Easter Sale Catalog (March) 2022
Catalog Purchase Order </t>
  </si>
  <si>
    <t xml:space="preserve">Creative Brands
Easter Sale Catalog (March) 2022
Catalog Purchase Order </t>
  </si>
  <si>
    <t xml:space="preserve">David C. Cook
Easter Sale Catalog (March) 2022
Catalog Purchase Order </t>
  </si>
  <si>
    <t xml:space="preserve">DaySpring
Easter Sale Catalog (March) 2022
Catalog Purchase Order </t>
  </si>
  <si>
    <t xml:space="preserve">Destiny Image / Harrison House
Easter Sale Catalog (March) 2022
Catalog Purchase Order </t>
  </si>
  <si>
    <t>FaithWords
Easter Sale Catalog (March) 2022
Catalog Purchase Order</t>
  </si>
  <si>
    <t xml:space="preserve">InterVarsity Press
Easter Sale Catalog (March) 2022
Catalog Purchase Order </t>
  </si>
  <si>
    <t xml:space="preserve">Kerusso
Easter Sale Catalog (March) 2022
Catalog Purchase Order </t>
  </si>
  <si>
    <t xml:space="preserve">Our Daily Bread Publishing
Easter Sale Catalog (March) 2022
Catalog Purchase Order </t>
  </si>
  <si>
    <t xml:space="preserve">P. Graham Dunn
Easter Sale Catalog (March) 2022
Catalog Purchase Order </t>
  </si>
  <si>
    <t xml:space="preserve">Provident
Easter Sale Catalog (March) 2022
Catalog Purchase Order </t>
  </si>
  <si>
    <r>
      <rPr>
        <sz val="9"/>
        <color rgb="FF404040"/>
        <rFont val="Arial"/>
        <family val="2"/>
      </rPr>
      <t>Elizabeth Woodson</t>
    </r>
  </si>
  <si>
    <r>
      <rPr>
        <sz val="9"/>
        <color rgb="FF404040"/>
        <rFont val="Arial"/>
        <family val="2"/>
      </rPr>
      <t>SC</t>
    </r>
  </si>
  <si>
    <r>
      <rPr>
        <sz val="9"/>
        <color rgb="FF404040"/>
        <rFont val="Arial"/>
        <family val="2"/>
      </rPr>
      <t>In View Of God's Mercies (LifeWay)</t>
    </r>
  </si>
  <si>
    <r>
      <rPr>
        <sz val="9"/>
        <color rgb="FF404040"/>
        <rFont val="Arial"/>
        <family val="2"/>
      </rPr>
      <t>Courtney Doctor</t>
    </r>
  </si>
  <si>
    <r>
      <rPr>
        <sz val="9"/>
        <color rgb="FF404040"/>
        <rFont val="Arial"/>
        <family val="2"/>
      </rPr>
      <t>CSB Tony Evans Study Bible HC</t>
    </r>
  </si>
  <si>
    <r>
      <rPr>
        <sz val="9"/>
        <color rgb="FF404040"/>
        <rFont val="Arial"/>
        <family val="2"/>
      </rPr>
      <t>Tony Evans</t>
    </r>
  </si>
  <si>
    <r>
      <rPr>
        <sz val="9"/>
        <color rgb="FF404040"/>
        <rFont val="Arial"/>
        <family val="2"/>
      </rPr>
      <t>HC</t>
    </r>
  </si>
  <si>
    <r>
      <rPr>
        <sz val="9"/>
        <color rgb="FF404040"/>
        <rFont val="Arial"/>
        <family val="2"/>
      </rPr>
      <t>CSB Tony Evans Study Bible Purple LT</t>
    </r>
  </si>
  <si>
    <r>
      <rPr>
        <sz val="9"/>
        <color rgb="FF404040"/>
        <rFont val="Arial"/>
        <family val="2"/>
      </rPr>
      <t>Other</t>
    </r>
  </si>
  <si>
    <r>
      <rPr>
        <sz val="9"/>
        <color rgb="FF404040"/>
        <rFont val="Arial"/>
        <family val="2"/>
      </rPr>
      <t>CSB Tony Evans Study Bible Burgundy LT</t>
    </r>
  </si>
  <si>
    <r>
      <rPr>
        <sz val="9"/>
        <color rgb="FF404040"/>
        <rFont val="Arial"/>
        <family val="2"/>
      </rPr>
      <t>You Can Rest</t>
    </r>
  </si>
  <si>
    <r>
      <rPr>
        <sz val="9"/>
        <color rgb="FF404040"/>
        <rFont val="Arial"/>
        <family val="2"/>
      </rPr>
      <t>Katy Boatman</t>
    </r>
  </si>
  <si>
    <r>
      <rPr>
        <sz val="9"/>
        <color rgb="FF404040"/>
        <rFont val="Arial"/>
        <family val="2"/>
      </rPr>
      <t>CSB One Big Story Bible HC</t>
    </r>
  </si>
  <si>
    <r>
      <rPr>
        <sz val="9"/>
        <color rgb="FF404040"/>
        <rFont val="Arial"/>
        <family val="2"/>
      </rPr>
      <t>The Ultimate Bible Character Guide</t>
    </r>
  </si>
  <si>
    <r>
      <rPr>
        <sz val="9"/>
        <color rgb="FF404040"/>
        <rFont val="Arial"/>
        <family val="2"/>
      </rPr>
      <t>Gina Detweiler</t>
    </r>
  </si>
  <si>
    <r>
      <rPr>
        <sz val="9"/>
        <color rgb="FF404040"/>
        <rFont val="Arial"/>
        <family val="2"/>
      </rPr>
      <t>CSB Essential Teen Study Bible Steel LT</t>
    </r>
  </si>
  <si>
    <r>
      <rPr>
        <sz val="9"/>
        <color rgb="FF404040"/>
        <rFont val="Arial"/>
        <family val="2"/>
      </rPr>
      <t>KJV Everyday Study Bible, British Tan Leather Touch</t>
    </r>
  </si>
  <si>
    <r>
      <rPr>
        <sz val="9"/>
        <color rgb="FF404040"/>
        <rFont val="Arial"/>
        <family val="2"/>
      </rPr>
      <t>KJV Study Bible Saddle Brown LT</t>
    </r>
  </si>
  <si>
    <r>
      <rPr>
        <sz val="9"/>
        <color rgb="FF404040"/>
        <rFont val="Arial"/>
        <family val="2"/>
      </rPr>
      <t>CSB Study Bible, Mahogany LeatherTouch</t>
    </r>
  </si>
  <si>
    <r>
      <rPr>
        <sz val="9"/>
        <color rgb="FF404040"/>
        <rFont val="Arial"/>
        <family val="2"/>
      </rPr>
      <t>CSB Everyday Study Bible British Tan LT</t>
    </r>
  </si>
  <si>
    <r>
      <rPr>
        <sz val="9"/>
        <color rgb="FF404040"/>
        <rFont val="Arial"/>
        <family val="2"/>
      </rPr>
      <t>Already But Not Yet (Lifeway)</t>
    </r>
  </si>
  <si>
    <t>Embrace Your Life</t>
  </si>
  <si>
    <r>
      <rPr>
        <sz val="9"/>
        <color rgb="FF404040"/>
        <rFont val="Arial"/>
        <family val="2"/>
      </rPr>
      <t>Cultivate (Lifeway)</t>
    </r>
  </si>
  <si>
    <r>
      <rPr>
        <sz val="9"/>
        <color rgb="FF404040"/>
        <rFont val="Arial"/>
        <family val="2"/>
      </rPr>
      <t>Even Then (Lifeway)</t>
    </r>
  </si>
  <si>
    <r>
      <rPr>
        <sz val="9"/>
        <color rgb="FF404040"/>
        <rFont val="Arial"/>
        <family val="2"/>
      </rPr>
      <t>Fueled (Lifeway)</t>
    </r>
  </si>
  <si>
    <r>
      <rPr>
        <sz val="9"/>
        <color rgb="FF404040"/>
        <rFont val="Arial"/>
        <family val="2"/>
      </rPr>
      <t>One At A Time</t>
    </r>
  </si>
  <si>
    <r>
      <rPr>
        <sz val="9"/>
        <color rgb="FF404040"/>
        <rFont val="Arial"/>
        <family val="2"/>
      </rPr>
      <t>Kyle Idleman</t>
    </r>
  </si>
  <si>
    <r>
      <rPr>
        <sz val="9"/>
        <color rgb="FF404040"/>
        <rFont val="Arial"/>
        <family val="2"/>
      </rPr>
      <t>Forever Hidden</t>
    </r>
  </si>
  <si>
    <r>
      <rPr>
        <sz val="9"/>
        <color rgb="FF404040"/>
        <rFont val="Arial"/>
        <family val="2"/>
      </rPr>
      <t>Tracie Peterson, Kimberley Woodhouse</t>
    </r>
  </si>
  <si>
    <r>
      <rPr>
        <sz val="9"/>
        <color rgb="FF404040"/>
        <rFont val="Arial"/>
        <family val="2"/>
      </rPr>
      <t>Ever Constant</t>
    </r>
  </si>
  <si>
    <r>
      <rPr>
        <sz val="9"/>
        <color rgb="FF404040"/>
        <rFont val="Arial"/>
        <family val="2"/>
      </rPr>
      <t xml:space="preserve">Tracie Peterson,
</t>
    </r>
    <r>
      <rPr>
        <sz val="9"/>
        <color rgb="FF404040"/>
        <rFont val="Arial"/>
        <family val="2"/>
      </rPr>
      <t>Kimberley Woodhouse</t>
    </r>
  </si>
  <si>
    <r>
      <rPr>
        <sz val="9"/>
        <color rgb="FF404040"/>
        <rFont val="Arial"/>
        <family val="2"/>
      </rPr>
      <t>Endless Mercy</t>
    </r>
  </si>
  <si>
    <r>
      <rPr>
        <sz val="9"/>
        <color rgb="FF404040"/>
        <rFont val="Arial"/>
        <family val="2"/>
      </rPr>
      <t>In Search Of A Prince</t>
    </r>
  </si>
  <si>
    <r>
      <rPr>
        <sz val="9"/>
        <color rgb="FF404040"/>
        <rFont val="Arial"/>
        <family val="2"/>
      </rPr>
      <t>Toni Shiloh</t>
    </r>
  </si>
  <si>
    <r>
      <rPr>
        <sz val="9"/>
        <color rgb="FF404040"/>
        <rFont val="Arial"/>
        <family val="2"/>
      </rPr>
      <t>Until Leaves Fall In Paris</t>
    </r>
  </si>
  <si>
    <r>
      <rPr>
        <sz val="9"/>
        <color rgb="FF404040"/>
        <rFont val="Arial"/>
        <family val="2"/>
      </rPr>
      <t>Sarah Sundin</t>
    </r>
  </si>
  <si>
    <r>
      <rPr>
        <sz val="9"/>
        <color rgb="FF404040"/>
        <rFont val="Arial"/>
        <family val="2"/>
      </rPr>
      <t>The Resilient Pastor</t>
    </r>
  </si>
  <si>
    <r>
      <rPr>
        <sz val="9"/>
        <color rgb="FF404040"/>
        <rFont val="Arial"/>
        <family val="2"/>
      </rPr>
      <t>Glenn Packiam</t>
    </r>
  </si>
  <si>
    <r>
      <rPr>
        <sz val="9"/>
        <color rgb="FF404040"/>
        <rFont val="Arial"/>
        <family val="2"/>
      </rPr>
      <t>Along The Rio Grande</t>
    </r>
  </si>
  <si>
    <r>
      <rPr>
        <sz val="9"/>
        <color rgb="FF404040"/>
        <rFont val="Arial"/>
        <family val="2"/>
      </rPr>
      <t>Tracie Peterson</t>
    </r>
  </si>
  <si>
    <r>
      <rPr>
        <sz val="9"/>
        <color rgb="FF404040"/>
        <rFont val="Arial"/>
        <family val="2"/>
      </rPr>
      <t>The Element Of Love</t>
    </r>
  </si>
  <si>
    <r>
      <rPr>
        <sz val="9"/>
        <color rgb="FF404040"/>
        <rFont val="Arial"/>
        <family val="2"/>
      </rPr>
      <t>Mary Connealy</t>
    </r>
  </si>
  <si>
    <r>
      <rPr>
        <sz val="9"/>
        <color rgb="FF404040"/>
        <rFont val="Arial"/>
        <family val="2"/>
      </rPr>
      <t>Encouragement From A Place Called Heaven Gift Edition</t>
    </r>
  </si>
  <si>
    <r>
      <rPr>
        <sz val="9"/>
        <color rgb="FF404040"/>
        <rFont val="Arial"/>
        <family val="2"/>
      </rPr>
      <t>Dr Robert Jeffress</t>
    </r>
  </si>
  <si>
    <r>
      <rPr>
        <sz val="9"/>
        <color rgb="FF404040"/>
        <rFont val="Arial"/>
        <family val="2"/>
      </rPr>
      <t>The KJV Prayer Map Bible Mint Blossoms</t>
    </r>
  </si>
  <si>
    <r>
      <rPr>
        <sz val="9"/>
        <color rgb="FF404040"/>
        <rFont val="Arial"/>
        <family val="2"/>
      </rPr>
      <t>The KJV Prayer Map Bible Gray Weave</t>
    </r>
  </si>
  <si>
    <r>
      <rPr>
        <sz val="9"/>
        <color rgb="FF404040"/>
        <rFont val="Arial"/>
        <family val="2"/>
      </rPr>
      <t>Shelf Sitter Cross SP Flowers, 3 Styles - 9743807</t>
    </r>
  </si>
  <si>
    <r>
      <rPr>
        <sz val="9"/>
        <color rgb="FF404040"/>
        <rFont val="Arial"/>
        <family val="2"/>
      </rPr>
      <t>Shelf Sitter Daisy, 3 Styles - 9743813</t>
    </r>
  </si>
  <si>
    <r>
      <rPr>
        <sz val="9"/>
        <color rgb="FF404040"/>
        <rFont val="Arial"/>
        <family val="2"/>
      </rPr>
      <t>Shelf Sitter Florals, 3 Styles - 9743817</t>
    </r>
  </si>
  <si>
    <r>
      <rPr>
        <sz val="9"/>
        <color rgb="FF404040"/>
        <rFont val="Arial"/>
        <family val="2"/>
      </rPr>
      <t>First Communion Box (White) - BX117W</t>
    </r>
  </si>
  <si>
    <r>
      <rPr>
        <sz val="9"/>
        <color rgb="FF404040"/>
        <rFont val="Arial"/>
        <family val="2"/>
      </rPr>
      <t>First Communion Frame - MF320</t>
    </r>
  </si>
  <si>
    <r>
      <rPr>
        <sz val="9"/>
        <color rgb="FF404040"/>
        <rFont val="Arial"/>
        <family val="2"/>
      </rPr>
      <t>Confirmed In Christ Box (Black) - BX118B</t>
    </r>
  </si>
  <si>
    <r>
      <rPr>
        <sz val="9"/>
        <color rgb="FF404040"/>
        <rFont val="Arial"/>
        <family val="2"/>
      </rPr>
      <t>Confirmation Cross - CR114</t>
    </r>
  </si>
  <si>
    <r>
      <rPr>
        <sz val="9"/>
        <color rgb="FF404040"/>
        <rFont val="Arial"/>
        <family val="2"/>
      </rPr>
      <t>Kitchen Prayer Cross - WC373</t>
    </r>
  </si>
  <si>
    <r>
      <rPr>
        <sz val="9"/>
        <color rgb="FF404040"/>
        <rFont val="Arial"/>
        <family val="2"/>
      </rPr>
      <t>Kitchen Prayer Measuring Spoons - MSS107</t>
    </r>
  </si>
  <si>
    <r>
      <rPr>
        <sz val="9"/>
        <color rgb="FF404040"/>
        <rFont val="Arial"/>
        <family val="2"/>
      </rPr>
      <t>Bless This Kitchen Hanging Utensil Holder - UH105</t>
    </r>
  </si>
  <si>
    <r>
      <rPr>
        <sz val="9"/>
        <color rgb="FF404040"/>
        <rFont val="Arial"/>
        <family val="2"/>
      </rPr>
      <t>Kitchen Prayer Paddle Wall Plaque - WP547</t>
    </r>
  </si>
  <si>
    <r>
      <rPr>
        <sz val="9"/>
        <color rgb="FF404040"/>
        <rFont val="Arial"/>
        <family val="2"/>
      </rPr>
      <t>Phone Tote Lovitudes Full Bloom - LOV146</t>
    </r>
  </si>
  <si>
    <r>
      <rPr>
        <sz val="9"/>
        <color rgb="FF404040"/>
        <rFont val="Arial"/>
        <family val="2"/>
      </rPr>
      <t>Phone Tote Lovitudes Prayer Changes - LOV149</t>
    </r>
  </si>
  <si>
    <r>
      <rPr>
        <sz val="9"/>
        <color rgb="FF404040"/>
        <rFont val="Arial"/>
        <family val="2"/>
      </rPr>
      <t>Phone Tote Woman Of Faith - BAG104</t>
    </r>
  </si>
  <si>
    <r>
      <rPr>
        <sz val="9"/>
        <color rgb="FF404040"/>
        <rFont val="Arial"/>
        <family val="2"/>
      </rPr>
      <t>Phone Tote Warrior Woman - BAG106</t>
    </r>
  </si>
  <si>
    <r>
      <rPr>
        <sz val="9"/>
        <color rgb="FF404040"/>
        <rFont val="Arial"/>
        <family val="2"/>
      </rPr>
      <t>New Creation</t>
    </r>
  </si>
  <si>
    <r>
      <rPr>
        <sz val="9"/>
        <color rgb="FF404040"/>
        <rFont val="Arial"/>
        <family val="2"/>
      </rPr>
      <t>Mac Powell</t>
    </r>
  </si>
  <si>
    <r>
      <rPr>
        <sz val="9"/>
        <color rgb="FF404040"/>
        <rFont val="Arial"/>
        <family val="2"/>
      </rPr>
      <t>CD</t>
    </r>
  </si>
  <si>
    <r>
      <rPr>
        <sz val="9"/>
        <color rgb="FF404040"/>
        <rFont val="Arial"/>
        <family val="2"/>
      </rPr>
      <t>These Same Skies</t>
    </r>
  </si>
  <si>
    <r>
      <rPr>
        <sz val="9"/>
        <color rgb="FF404040"/>
        <rFont val="Arial"/>
        <family val="2"/>
      </rPr>
      <t>Hillsong Worship</t>
    </r>
  </si>
  <si>
    <r>
      <rPr>
        <sz val="9"/>
        <color rgb="FF404040"/>
        <rFont val="Arial"/>
        <family val="2"/>
      </rPr>
      <t>Seven</t>
    </r>
  </si>
  <si>
    <r>
      <rPr>
        <sz val="9"/>
        <color rgb="FF404040"/>
        <rFont val="Arial"/>
        <family val="2"/>
      </rPr>
      <t>Brooke Ligertwood</t>
    </r>
  </si>
  <si>
    <r>
      <rPr>
        <sz val="9"/>
        <color rgb="FF404040"/>
        <rFont val="Arial"/>
        <family val="2"/>
      </rPr>
      <t>Abide With Me</t>
    </r>
  </si>
  <si>
    <r>
      <rPr>
        <sz val="9"/>
        <color rgb="FF404040"/>
        <rFont val="Arial"/>
        <family val="2"/>
      </rPr>
      <t>Orla Fallon</t>
    </r>
  </si>
  <si>
    <r>
      <rPr>
        <sz val="9"/>
        <color rgb="FF404040"/>
        <rFont val="Arial"/>
        <family val="2"/>
      </rPr>
      <t>Let's Just Praise The Lord CD</t>
    </r>
  </si>
  <si>
    <r>
      <rPr>
        <sz val="9"/>
        <color rgb="FF404040"/>
        <rFont val="Arial"/>
        <family val="2"/>
      </rPr>
      <t>Gaither Vocal Band</t>
    </r>
  </si>
  <si>
    <r>
      <rPr>
        <sz val="9"/>
        <color rgb="FF404040"/>
        <rFont val="Arial"/>
        <family val="2"/>
      </rPr>
      <t>Let's Just Praise The Lord DVD</t>
    </r>
  </si>
  <si>
    <r>
      <rPr>
        <sz val="9"/>
        <color rgb="FF404040"/>
        <rFont val="Arial"/>
        <family val="2"/>
      </rPr>
      <t>DVD</t>
    </r>
  </si>
  <si>
    <r>
      <rPr>
        <sz val="9"/>
        <color rgb="FF404040"/>
        <rFont val="Arial"/>
        <family val="2"/>
      </rPr>
      <t>SOZO Playlists: Top Worship Hits Volume 3</t>
    </r>
  </si>
  <si>
    <r>
      <rPr>
        <sz val="9"/>
        <color rgb="FF404040"/>
        <rFont val="Arial"/>
        <family val="2"/>
      </rPr>
      <t>Various</t>
    </r>
  </si>
  <si>
    <r>
      <rPr>
        <sz val="9"/>
        <color rgb="FF404040"/>
        <rFont val="Arial"/>
        <family val="2"/>
      </rPr>
      <t>American Underdog DVD</t>
    </r>
  </si>
  <si>
    <r>
      <rPr>
        <sz val="9"/>
        <color rgb="FF404040"/>
        <rFont val="Arial"/>
        <family val="2"/>
      </rPr>
      <t>An Easter Carol</t>
    </r>
  </si>
  <si>
    <r>
      <rPr>
        <sz val="9"/>
        <color rgb="FF404040"/>
        <rFont val="Arial"/>
        <family val="2"/>
      </rPr>
      <t>VeggieTales</t>
    </r>
  </si>
  <si>
    <r>
      <rPr>
        <sz val="9"/>
        <color rgb="FF404040"/>
        <rFont val="Arial"/>
        <family val="2"/>
      </rPr>
      <t>Twas The Night Before Easter</t>
    </r>
  </si>
  <si>
    <r>
      <rPr>
        <sz val="9"/>
        <color rgb="FF404040"/>
        <rFont val="Arial"/>
        <family val="2"/>
      </rPr>
      <t>A Very Veggie Easter</t>
    </r>
  </si>
  <si>
    <r>
      <rPr>
        <sz val="9"/>
        <color rgb="FF404040"/>
        <rFont val="Arial"/>
        <family val="2"/>
      </rPr>
      <t>Amazing Grace Table Decor Plaque - 33331</t>
    </r>
  </si>
  <si>
    <r>
      <rPr>
        <sz val="9"/>
        <color rgb="FF404040"/>
        <rFont val="Arial"/>
        <family val="2"/>
      </rPr>
      <t>Amazing Grace Frame - 33290</t>
    </r>
  </si>
  <si>
    <r>
      <rPr>
        <sz val="9"/>
        <color rgb="FF404040"/>
        <rFont val="Arial"/>
        <family val="2"/>
      </rPr>
      <t>Amazing Grace How Sweet The Sound Lantern Chime - 64124</t>
    </r>
  </si>
  <si>
    <r>
      <rPr>
        <sz val="9"/>
        <color rgb="FF404040"/>
        <rFont val="Arial"/>
        <family val="2"/>
      </rPr>
      <t>30" Amazing Grace How Sweet... Picture Perfect Chime - 60969</t>
    </r>
  </si>
  <si>
    <r>
      <rPr>
        <sz val="9"/>
        <color rgb="FF404040"/>
        <rFont val="Arial"/>
        <family val="2"/>
      </rPr>
      <t>In Loving Memory Lantern - 57621</t>
    </r>
  </si>
  <si>
    <r>
      <rPr>
        <sz val="9"/>
        <color rgb="FF404040"/>
        <rFont val="Arial"/>
        <family val="2"/>
      </rPr>
      <t>In Loving Memory Lantern Chime - 64127</t>
    </r>
  </si>
  <si>
    <r>
      <rPr>
        <sz val="9"/>
        <color rgb="FF404040"/>
        <rFont val="Arial"/>
        <family val="2"/>
      </rPr>
      <t>Always And Forever Wall Cross - 14381</t>
    </r>
  </si>
  <si>
    <r>
      <rPr>
        <sz val="9"/>
        <color rgb="FF404040"/>
        <rFont val="Arial"/>
        <family val="2"/>
      </rPr>
      <t>Serve The Lord Wall Cross - 14392</t>
    </r>
  </si>
  <si>
    <r>
      <rPr>
        <sz val="9"/>
        <color rgb="FF404040"/>
        <rFont val="Arial"/>
        <family val="2"/>
      </rPr>
      <t>Ask Seek Knock Wall Cross - 14394</t>
    </r>
  </si>
  <si>
    <r>
      <rPr>
        <sz val="9"/>
        <color rgb="FF404040"/>
        <rFont val="Arial"/>
        <family val="2"/>
      </rPr>
      <t>Boxed Coloring Cards For Kids - Bible Memory Verses - CBX011</t>
    </r>
  </si>
  <si>
    <r>
      <rPr>
        <sz val="9"/>
        <color rgb="FF404040"/>
        <rFont val="Arial"/>
        <family val="2"/>
      </rPr>
      <t>Bible Questions &amp; Answers For Kids - KDS789</t>
    </r>
  </si>
  <si>
    <r>
      <rPr>
        <sz val="9"/>
        <color rgb="FF404040"/>
        <rFont val="Arial"/>
        <family val="2"/>
      </rPr>
      <t>Dave Strehler</t>
    </r>
  </si>
  <si>
    <r>
      <rPr>
        <sz val="9"/>
        <color rgb="FF404040"/>
        <rFont val="Arial"/>
        <family val="2"/>
      </rPr>
      <t>Go Fish! - KDS798</t>
    </r>
  </si>
  <si>
    <r>
      <rPr>
        <sz val="9"/>
        <color rgb="FF404040"/>
        <rFont val="Arial"/>
        <family val="2"/>
      </rPr>
      <t>NLT Spiritual Growth Bible Tan Faux Leather - SGB008</t>
    </r>
  </si>
  <si>
    <r>
      <rPr>
        <sz val="9"/>
        <color rgb="FF404040"/>
        <rFont val="Arial"/>
        <family val="2"/>
      </rPr>
      <t>NLT Spiritual Growth Bible Navy Faux Leather - SGB001</t>
    </r>
  </si>
  <si>
    <r>
      <rPr>
        <sz val="9"/>
        <color rgb="FF404040"/>
        <rFont val="Arial"/>
        <family val="2"/>
      </rPr>
      <t>My Prayer Journal - JLP027</t>
    </r>
  </si>
  <si>
    <r>
      <rPr>
        <sz val="9"/>
        <color rgb="FF404040"/>
        <rFont val="Arial"/>
        <family val="2"/>
      </rPr>
      <t>Moments In Prayer Prompted Prayer Journal JLP039</t>
    </r>
  </si>
  <si>
    <r>
      <rPr>
        <sz val="9"/>
        <color rgb="FF404040"/>
        <rFont val="Arial"/>
        <family val="2"/>
      </rPr>
      <t>Blessed Is She Guided Journal JLP041</t>
    </r>
  </si>
  <si>
    <r>
      <rPr>
        <sz val="9"/>
        <color rgb="FF404040"/>
        <rFont val="Arial"/>
        <family val="2"/>
      </rPr>
      <t>12X16 Frmd Banner G Blessed - J6034</t>
    </r>
  </si>
  <si>
    <r>
      <rPr>
        <sz val="9"/>
        <color rgb="FF404040"/>
        <rFont val="Arial"/>
        <family val="2"/>
      </rPr>
      <t>4" Trinket Tray G Blessed - J6030</t>
    </r>
  </si>
  <si>
    <t>Canvas Tote G Blessed - J6035</t>
  </si>
  <si>
    <r>
      <rPr>
        <sz val="9"/>
        <color rgb="FF404040"/>
        <rFont val="Arial"/>
        <family val="2"/>
      </rPr>
      <t>Blessed Are The Chosen</t>
    </r>
  </si>
  <si>
    <r>
      <rPr>
        <sz val="9"/>
        <color rgb="FF404040"/>
        <rFont val="Arial"/>
        <family val="2"/>
      </rPr>
      <t>Amanda Jenkins</t>
    </r>
  </si>
  <si>
    <r>
      <rPr>
        <sz val="9"/>
        <color rgb="FF404040"/>
        <rFont val="Arial"/>
        <family val="2"/>
      </rPr>
      <t>What Does It Mean To Be Chosen?</t>
    </r>
  </si>
  <si>
    <r>
      <rPr>
        <sz val="9"/>
        <color rgb="FF404040"/>
        <rFont val="Arial"/>
        <family val="2"/>
      </rPr>
      <t>Throw The First Punch</t>
    </r>
  </si>
  <si>
    <r>
      <rPr>
        <sz val="9"/>
        <color rgb="FF404040"/>
        <rFont val="Arial"/>
        <family val="2"/>
      </rPr>
      <t>Beth Guckenberger</t>
    </r>
  </si>
  <si>
    <r>
      <rPr>
        <sz val="9"/>
        <color rgb="FF404040"/>
        <rFont val="Arial"/>
        <family val="2"/>
      </rPr>
      <t>Punch First</t>
    </r>
  </si>
  <si>
    <r>
      <rPr>
        <sz val="9"/>
        <color rgb="FF404040"/>
        <rFont val="Arial"/>
        <family val="2"/>
      </rPr>
      <t>The Action Bible, Updated</t>
    </r>
  </si>
  <si>
    <r>
      <rPr>
        <sz val="9"/>
        <color rgb="FF404040"/>
        <rFont val="Arial"/>
        <family val="2"/>
      </rPr>
      <t>The Action Bible: Heroes And Villains</t>
    </r>
  </si>
  <si>
    <r>
      <rPr>
        <sz val="9"/>
        <color rgb="FF404040"/>
        <rFont val="Arial"/>
        <family val="2"/>
      </rPr>
      <t>Clever Cub And The Easter Surprise</t>
    </r>
  </si>
  <si>
    <r>
      <rPr>
        <sz val="9"/>
        <color rgb="FF404040"/>
        <rFont val="Arial"/>
        <family val="2"/>
      </rPr>
      <t>Bob Hartman</t>
    </r>
  </si>
  <si>
    <r>
      <rPr>
        <sz val="9"/>
        <color rgb="FF404040"/>
        <rFont val="Arial"/>
        <family val="2"/>
      </rPr>
      <t>Boxed Cards Ministry Appreciation - J7449</t>
    </r>
  </si>
  <si>
    <r>
      <rPr>
        <sz val="9"/>
        <color rgb="FF404040"/>
        <rFont val="Arial"/>
        <family val="2"/>
      </rPr>
      <t>Boxed Cards Care &amp; Concern - J7446</t>
    </r>
  </si>
  <si>
    <r>
      <rPr>
        <sz val="9"/>
        <color rgb="FF404040"/>
        <rFont val="Arial"/>
        <family val="2"/>
      </rPr>
      <t>Boxed Cards Thinking Of You - J7450</t>
    </r>
  </si>
  <si>
    <r>
      <rPr>
        <sz val="9"/>
        <color rgb="FF404040"/>
        <rFont val="Arial"/>
        <family val="2"/>
      </rPr>
      <t>Prayers To Share - Peace And Rest - J7487</t>
    </r>
  </si>
  <si>
    <r>
      <rPr>
        <sz val="9"/>
        <color rgb="FF404040"/>
        <rFont val="Arial"/>
        <family val="2"/>
      </rPr>
      <t>Prayers To Share - Celebrate Friendships - J7049</t>
    </r>
  </si>
  <si>
    <r>
      <rPr>
        <sz val="9"/>
        <color rgb="FF404040"/>
        <rFont val="Arial"/>
        <family val="2"/>
      </rPr>
      <t>Prayers To Share - Calm In The Chaos - J7048</t>
    </r>
  </si>
  <si>
    <r>
      <rPr>
        <sz val="9"/>
        <color rgb="FF404040"/>
        <rFont val="Arial"/>
        <family val="2"/>
      </rPr>
      <t>No Longer Mere Mortals</t>
    </r>
  </si>
  <si>
    <r>
      <rPr>
        <sz val="9"/>
        <color rgb="FF404040"/>
        <rFont val="Arial"/>
        <family val="2"/>
      </rPr>
      <t>Kerrick Butler</t>
    </r>
  </si>
  <si>
    <r>
      <rPr>
        <sz val="9"/>
        <color rgb="FF404040"/>
        <rFont val="Arial"/>
        <family val="2"/>
      </rPr>
      <t>The Power Of Communion With 40-Day Prayer Journey</t>
    </r>
  </si>
  <si>
    <r>
      <rPr>
        <sz val="9"/>
        <color rgb="FF404040"/>
        <rFont val="Arial"/>
        <family val="2"/>
      </rPr>
      <t>Beni &amp; Bill Johnson</t>
    </r>
  </si>
  <si>
    <r>
      <rPr>
        <sz val="9"/>
        <color rgb="FF404040"/>
        <rFont val="Arial"/>
        <family val="2"/>
      </rPr>
      <t>The Power Of Thank You</t>
    </r>
  </si>
  <si>
    <r>
      <rPr>
        <sz val="9"/>
        <color rgb="FF404040"/>
        <rFont val="Arial"/>
        <family val="2"/>
      </rPr>
      <t>Joyce Meyer</t>
    </r>
  </si>
  <si>
    <r>
      <rPr>
        <sz val="9"/>
        <color rgb="FF404040"/>
        <rFont val="Arial"/>
        <family val="2"/>
      </rPr>
      <t>EL Poder De La Gratitud</t>
    </r>
  </si>
  <si>
    <r>
      <rPr>
        <sz val="9"/>
        <color rgb="FF404040"/>
        <rFont val="Arial"/>
        <family val="2"/>
      </rPr>
      <t>My Thank You Journal</t>
    </r>
  </si>
  <si>
    <r>
      <rPr>
        <sz val="9"/>
        <color rgb="FF404040"/>
        <rFont val="Arial"/>
        <family val="2"/>
      </rPr>
      <t>Easter Ideals 2022</t>
    </r>
  </si>
  <si>
    <r>
      <rPr>
        <sz val="9"/>
        <color rgb="FF404040"/>
        <rFont val="Arial"/>
        <family val="2"/>
      </rPr>
      <t>God Made You Too</t>
    </r>
  </si>
  <si>
    <r>
      <rPr>
        <sz val="9"/>
        <color rgb="FF404040"/>
        <rFont val="Arial"/>
        <family val="2"/>
      </rPr>
      <t>Chelsea Tornetto</t>
    </r>
  </si>
  <si>
    <r>
      <rPr>
        <sz val="9"/>
        <color rgb="FF404040"/>
        <rFont val="Arial"/>
        <family val="2"/>
      </rPr>
      <t>If The Tomb Is Empty</t>
    </r>
  </si>
  <si>
    <r>
      <rPr>
        <sz val="9"/>
        <color rgb="FF404040"/>
        <rFont val="Arial"/>
        <family val="2"/>
      </rPr>
      <t>Joby &amp; Charles Martin</t>
    </r>
  </si>
  <si>
    <r>
      <rPr>
        <sz val="9"/>
        <color rgb="FF404040"/>
        <rFont val="Arial"/>
        <family val="2"/>
      </rPr>
      <t>Where's My Easter Basket?</t>
    </r>
  </si>
  <si>
    <r>
      <rPr>
        <sz val="9"/>
        <color rgb="FF404040"/>
        <rFont val="Arial"/>
        <family val="2"/>
      </rPr>
      <t>Bob Holt</t>
    </r>
  </si>
  <si>
    <r>
      <rPr>
        <sz val="9"/>
        <color rgb="FF404040"/>
        <rFont val="Arial"/>
        <family val="2"/>
      </rPr>
      <t>Board</t>
    </r>
  </si>
  <si>
    <r>
      <rPr>
        <sz val="9"/>
        <color rgb="FF404040"/>
        <rFont val="Arial"/>
        <family val="2"/>
      </rPr>
      <t>The Story Of Easter</t>
    </r>
  </si>
  <si>
    <r>
      <rPr>
        <sz val="9"/>
        <color rgb="FF404040"/>
        <rFont val="Arial"/>
        <family val="2"/>
      </rPr>
      <t>Patricia Pingry</t>
    </r>
  </si>
  <si>
    <r>
      <rPr>
        <sz val="9"/>
        <color rgb="FF404040"/>
        <rFont val="Arial"/>
        <family val="2"/>
      </rPr>
      <t>The Great Quest</t>
    </r>
  </si>
  <si>
    <r>
      <rPr>
        <sz val="9"/>
        <color rgb="FF404040"/>
        <rFont val="Arial"/>
        <family val="2"/>
      </rPr>
      <t>Os Guinness</t>
    </r>
  </si>
  <si>
    <r>
      <rPr>
        <sz val="9"/>
        <color rgb="FF404040"/>
        <rFont val="Arial"/>
        <family val="2"/>
      </rPr>
      <t>The Art Of Holy Week &amp; Easter</t>
    </r>
  </si>
  <si>
    <r>
      <rPr>
        <sz val="9"/>
        <color rgb="FF404040"/>
        <rFont val="Arial"/>
        <family val="2"/>
      </rPr>
      <t>Wendy Beckett</t>
    </r>
  </si>
  <si>
    <r>
      <rPr>
        <sz val="9"/>
        <color rgb="FF404040"/>
        <rFont val="Arial"/>
        <family val="2"/>
      </rPr>
      <t>The Art Of Lent</t>
    </r>
  </si>
  <si>
    <r>
      <rPr>
        <sz val="9"/>
        <color rgb="FF404040"/>
        <rFont val="Arial"/>
        <family val="2"/>
      </rPr>
      <t>Hearing God</t>
    </r>
  </si>
  <si>
    <r>
      <rPr>
        <sz val="9"/>
        <color rgb="FF404040"/>
        <rFont val="Arial"/>
        <family val="2"/>
      </rPr>
      <t>Dallas Willard</t>
    </r>
  </si>
  <si>
    <r>
      <rPr>
        <sz val="9"/>
        <color rgb="FF404040"/>
        <rFont val="Arial"/>
        <family val="2"/>
      </rPr>
      <t>Hearing God Bible Study</t>
    </r>
  </si>
  <si>
    <r>
      <rPr>
        <sz val="9"/>
        <color rgb="FF404040"/>
        <rFont val="Arial"/>
        <family val="2"/>
      </rPr>
      <t>Atheism On Trial</t>
    </r>
  </si>
  <si>
    <r>
      <rPr>
        <sz val="9"/>
        <color rgb="FF404040"/>
        <rFont val="Arial"/>
        <family val="2"/>
      </rPr>
      <t>W. Mark Lanier</t>
    </r>
  </si>
  <si>
    <r>
      <rPr>
        <sz val="9"/>
        <color rgb="FF404040"/>
        <rFont val="Arial"/>
        <family val="2"/>
      </rPr>
      <t>The Celebration Place</t>
    </r>
  </si>
  <si>
    <r>
      <rPr>
        <sz val="9"/>
        <color rgb="FF404040"/>
        <rFont val="Arial"/>
        <family val="2"/>
      </rPr>
      <t>Dorena Williamson</t>
    </r>
  </si>
  <si>
    <r>
      <rPr>
        <sz val="9"/>
        <color rgb="FF404040"/>
        <rFont val="Arial"/>
        <family val="2"/>
      </rPr>
      <t>The O In Hope</t>
    </r>
  </si>
  <si>
    <r>
      <rPr>
        <sz val="9"/>
        <color rgb="FF404040"/>
        <rFont val="Arial"/>
        <family val="2"/>
      </rPr>
      <t>Luci Shaw</t>
    </r>
  </si>
  <si>
    <r>
      <rPr>
        <sz val="9"/>
        <color rgb="FF404040"/>
        <rFont val="Arial"/>
        <family val="2"/>
      </rPr>
      <t>Isaiah And The Worry Pack</t>
    </r>
  </si>
  <si>
    <r>
      <rPr>
        <sz val="9"/>
        <color rgb="FF404040"/>
        <rFont val="Arial"/>
        <family val="2"/>
      </rPr>
      <t>Ruth Goring</t>
    </r>
  </si>
  <si>
    <r>
      <rPr>
        <sz val="9"/>
        <color rgb="FF404040"/>
        <rFont val="Arial"/>
        <family val="2"/>
      </rPr>
      <t>Grace &amp; Truth - All Things New Tshirt - GTA4093SM</t>
    </r>
  </si>
  <si>
    <r>
      <rPr>
        <sz val="9"/>
        <color rgb="FF404040"/>
        <rFont val="Arial"/>
        <family val="2"/>
      </rPr>
      <t>Grace &amp; Truth - All Things New Tshirt - GTA4093MD</t>
    </r>
  </si>
  <si>
    <r>
      <rPr>
        <sz val="9"/>
        <color rgb="FF404040"/>
        <rFont val="Arial"/>
        <family val="2"/>
      </rPr>
      <t>Grace &amp; Truth - All Things New Tshirt - GTA4093LG</t>
    </r>
  </si>
  <si>
    <r>
      <rPr>
        <sz val="9"/>
        <color rgb="FF404040"/>
        <rFont val="Arial"/>
        <family val="2"/>
      </rPr>
      <t>Grace &amp; Truth - All Things New Tshirt - GTA4093XL</t>
    </r>
  </si>
  <si>
    <r>
      <rPr>
        <sz val="9"/>
        <color rgb="FF404040"/>
        <rFont val="Arial"/>
        <family val="2"/>
      </rPr>
      <t>Cherished Girl - Sings Guitar Tshirt - CGA4088SM</t>
    </r>
  </si>
  <si>
    <r>
      <rPr>
        <sz val="9"/>
        <color rgb="FF404040"/>
        <rFont val="Arial"/>
        <family val="2"/>
      </rPr>
      <t>Cherished Girl - Sings Guitar Tshirt - CGA4088MD</t>
    </r>
  </si>
  <si>
    <r>
      <rPr>
        <sz val="9"/>
        <color rgb="FF404040"/>
        <rFont val="Arial"/>
        <family val="2"/>
      </rPr>
      <t>Cherished Girl - Sings Guitar Tshirt - CGA4088LG</t>
    </r>
  </si>
  <si>
    <r>
      <rPr>
        <sz val="9"/>
        <color rgb="FF404040"/>
        <rFont val="Arial"/>
        <family val="2"/>
      </rPr>
      <t>Cherished Girl - Sings Guitar Tshirt - CGA4088XL</t>
    </r>
  </si>
  <si>
    <r>
      <rPr>
        <sz val="9"/>
        <color rgb="FF404040"/>
        <rFont val="Arial"/>
        <family val="2"/>
      </rPr>
      <t>Grace &amp; Truth - FHL Tote - TOTE130</t>
    </r>
  </si>
  <si>
    <r>
      <rPr>
        <sz val="9"/>
        <color rgb="FF404040"/>
        <rFont val="Arial"/>
        <family val="2"/>
      </rPr>
      <t>Trust In The Lord 20oz SS Tumbler - MUGS264</t>
    </r>
  </si>
  <si>
    <r>
      <rPr>
        <sz val="9"/>
        <color rgb="FF404040"/>
        <rFont val="Arial"/>
        <family val="2"/>
      </rPr>
      <t>It Is Finished Tshirt - APT4065SM</t>
    </r>
  </si>
  <si>
    <r>
      <rPr>
        <sz val="9"/>
        <color rgb="FF404040"/>
        <rFont val="Arial"/>
        <family val="2"/>
      </rPr>
      <t>It Is Finished Tshirt - APT4065MD</t>
    </r>
  </si>
  <si>
    <r>
      <rPr>
        <sz val="9"/>
        <color rgb="FF404040"/>
        <rFont val="Arial"/>
        <family val="2"/>
      </rPr>
      <t>It Is Finished Tshirt - APT4065LG</t>
    </r>
  </si>
  <si>
    <r>
      <rPr>
        <sz val="9"/>
        <color rgb="FF404040"/>
        <rFont val="Arial"/>
        <family val="2"/>
      </rPr>
      <t>It Is Finished Tshirt - APT4065XL</t>
    </r>
  </si>
  <si>
    <r>
      <rPr>
        <sz val="9"/>
        <color rgb="FF404040"/>
        <rFont val="Arial"/>
        <family val="2"/>
      </rPr>
      <t>He Is The Way Tshirt - APT4062SM</t>
    </r>
  </si>
  <si>
    <r>
      <rPr>
        <sz val="9"/>
        <color rgb="FF404040"/>
        <rFont val="Arial"/>
        <family val="2"/>
      </rPr>
      <t>He Is The Way Tshirt - APT4062MD</t>
    </r>
  </si>
  <si>
    <r>
      <rPr>
        <sz val="9"/>
        <color rgb="FF404040"/>
        <rFont val="Arial"/>
        <family val="2"/>
      </rPr>
      <t>He Is The Way Tshirt - APT4062LG</t>
    </r>
  </si>
  <si>
    <r>
      <rPr>
        <sz val="9"/>
        <color rgb="FF404040"/>
        <rFont val="Arial"/>
        <family val="2"/>
      </rPr>
      <t>He Is The Way Tshirt - APT4062XL</t>
    </r>
  </si>
  <si>
    <r>
      <rPr>
        <sz val="9"/>
        <color rgb="FF404040"/>
        <rFont val="Arial"/>
        <family val="2"/>
      </rPr>
      <t>Tree Cross 20oz SS Tumbler MUGS255</t>
    </r>
  </si>
  <si>
    <r>
      <rPr>
        <sz val="9"/>
        <color rgb="FF404040"/>
        <rFont val="Arial"/>
        <family val="2"/>
      </rPr>
      <t>Rejoice Dinosaur Kids T - KDZ4074LG</t>
    </r>
  </si>
  <si>
    <r>
      <rPr>
        <sz val="9"/>
        <color rgb="FF404040"/>
        <rFont val="Arial"/>
        <family val="2"/>
      </rPr>
      <t>Rejoice Dinosaur Kids T - KDZ4074MD</t>
    </r>
  </si>
  <si>
    <r>
      <rPr>
        <sz val="9"/>
        <color rgb="FF404040"/>
        <rFont val="Arial"/>
        <family val="2"/>
      </rPr>
      <t>Rejoice Dinosaur Kids T - KDZ4074SM</t>
    </r>
  </si>
  <si>
    <r>
      <rPr>
        <sz val="9"/>
        <color rgb="FF404040"/>
        <rFont val="Arial"/>
        <family val="2"/>
      </rPr>
      <t>Nothing Too Big Kids T - KDZ4075LG</t>
    </r>
  </si>
  <si>
    <r>
      <rPr>
        <sz val="9"/>
        <color rgb="FF404040"/>
        <rFont val="Arial"/>
        <family val="2"/>
      </rPr>
      <t>Nothing Too Big Kids T - KDZ4075MD</t>
    </r>
  </si>
  <si>
    <r>
      <rPr>
        <sz val="9"/>
        <color rgb="FF404040"/>
        <rFont val="Arial"/>
        <family val="2"/>
      </rPr>
      <t>Nothing Too Big Kids T - KDZ4075SM</t>
    </r>
  </si>
  <si>
    <r>
      <rPr>
        <sz val="9"/>
        <color rgb="FF404040"/>
        <rFont val="Arial"/>
        <family val="2"/>
      </rPr>
      <t>Smile Jesus Loves You Kids T - KDZ4071LG</t>
    </r>
  </si>
  <si>
    <r>
      <rPr>
        <sz val="9"/>
        <color rgb="FF404040"/>
        <rFont val="Arial"/>
        <family val="2"/>
      </rPr>
      <t>Smile Jesus Loves You Kids T - KDZ4071MD</t>
    </r>
  </si>
  <si>
    <r>
      <rPr>
        <sz val="9"/>
        <color rgb="FF404040"/>
        <rFont val="Arial"/>
        <family val="2"/>
      </rPr>
      <t>Smile Jesus Loves You Kids T - KDZ4071SM</t>
    </r>
  </si>
  <si>
    <r>
      <rPr>
        <sz val="9"/>
        <color rgb="FF404040"/>
        <rFont val="Arial"/>
        <family val="2"/>
      </rPr>
      <t>God Hears Her</t>
    </r>
  </si>
  <si>
    <r>
      <rPr>
        <sz val="9"/>
        <color rgb="FF404040"/>
        <rFont val="Arial"/>
        <family val="2"/>
      </rPr>
      <t>Our Daily Bread Ministries</t>
    </r>
  </si>
  <si>
    <r>
      <rPr>
        <sz val="9"/>
        <color rgb="FF404040"/>
        <rFont val="Arial"/>
        <family val="2"/>
      </rPr>
      <t>God Sees Her</t>
    </r>
  </si>
  <si>
    <r>
      <rPr>
        <sz val="9"/>
        <color rgb="FF404040"/>
        <rFont val="Arial"/>
        <family val="2"/>
      </rPr>
      <t>God Loves Her</t>
    </r>
  </si>
  <si>
    <r>
      <rPr>
        <sz val="9"/>
        <color rgb="FF404040"/>
        <rFont val="Arial"/>
        <family val="2"/>
      </rPr>
      <t>Stand Strong</t>
    </r>
  </si>
  <si>
    <r>
      <rPr>
        <sz val="9"/>
        <color rgb="FF404040"/>
        <rFont val="Arial"/>
        <family val="2"/>
      </rPr>
      <t>My Utmost For His Highest - Updated Edition</t>
    </r>
  </si>
  <si>
    <r>
      <rPr>
        <sz val="9"/>
        <color rgb="FF404040"/>
        <rFont val="Arial"/>
        <family val="2"/>
      </rPr>
      <t>Oswald Chambers</t>
    </r>
  </si>
  <si>
    <r>
      <rPr>
        <sz val="9"/>
        <color rgb="FF404040"/>
        <rFont val="Arial"/>
        <family val="2"/>
      </rPr>
      <t>My Utmost For His Highest Signature Edition</t>
    </r>
  </si>
  <si>
    <r>
      <rPr>
        <sz val="9"/>
        <color rgb="FF404040"/>
        <rFont val="Arial"/>
        <family val="2"/>
      </rPr>
      <t>The Family Bible Devotional Volume 2</t>
    </r>
  </si>
  <si>
    <r>
      <rPr>
        <sz val="9"/>
        <color rgb="FF404040"/>
        <rFont val="Arial"/>
        <family val="2"/>
      </rPr>
      <t>Sarah Wells</t>
    </r>
  </si>
  <si>
    <r>
      <rPr>
        <sz val="9"/>
        <color rgb="FF404040"/>
        <rFont val="Arial"/>
        <family val="2"/>
      </rPr>
      <t>Our Daily Bread For Kids</t>
    </r>
  </si>
  <si>
    <r>
      <rPr>
        <sz val="9"/>
        <color rgb="FF404040"/>
        <rFont val="Arial"/>
        <family val="2"/>
      </rPr>
      <t>Crystal Bowman, Teri McKinley</t>
    </r>
  </si>
  <si>
    <r>
      <rPr>
        <sz val="9"/>
        <color rgb="FF404040"/>
        <rFont val="Arial"/>
        <family val="2"/>
      </rPr>
      <t>Different Like Me</t>
    </r>
  </si>
  <si>
    <r>
      <rPr>
        <sz val="9"/>
        <color rgb="FF404040"/>
        <rFont val="Arial"/>
        <family val="2"/>
      </rPr>
      <t>Xochitl Dixon</t>
    </r>
  </si>
  <si>
    <r>
      <rPr>
        <sz val="9"/>
        <color rgb="FF404040"/>
        <rFont val="Arial"/>
        <family val="2"/>
      </rPr>
      <t>God Hears Her For Girls</t>
    </r>
  </si>
  <si>
    <r>
      <rPr>
        <sz val="9"/>
        <color rgb="FF404040"/>
        <rFont val="Arial"/>
        <family val="2"/>
      </rPr>
      <t>Our Daily Bread</t>
    </r>
  </si>
  <si>
    <r>
      <rPr>
        <sz val="9"/>
        <color rgb="FF404040"/>
        <rFont val="Arial"/>
        <family val="2"/>
      </rPr>
      <t>Stand Strong For Boys</t>
    </r>
  </si>
  <si>
    <r>
      <rPr>
        <sz val="9"/>
        <color rgb="FF404040"/>
        <rFont val="Arial"/>
        <family val="2"/>
      </rPr>
      <t>Courageous Faith</t>
    </r>
  </si>
  <si>
    <r>
      <rPr>
        <sz val="9"/>
        <color rgb="FF404040"/>
        <rFont val="Arial"/>
        <family val="2"/>
      </rPr>
      <t>Debbye Turner Bell</t>
    </r>
  </si>
  <si>
    <r>
      <rPr>
        <sz val="9"/>
        <color rgb="FF404040"/>
        <rFont val="Arial"/>
        <family val="2"/>
      </rPr>
      <t>Amazing Grace Cross - CRO0241</t>
    </r>
  </si>
  <si>
    <r>
      <rPr>
        <sz val="9"/>
        <color rgb="FF404040"/>
        <rFont val="Arial"/>
        <family val="2"/>
      </rPr>
      <t>Horizontal Cross For God So Loved - CRO0238</t>
    </r>
  </si>
  <si>
    <r>
      <rPr>
        <sz val="9"/>
        <color rgb="FF404040"/>
        <rFont val="Arial"/>
        <family val="2"/>
      </rPr>
      <t>Trust Bead Cross - CRO0231</t>
    </r>
  </si>
  <si>
    <r>
      <rPr>
        <sz val="9"/>
        <color rgb="FF404040"/>
        <rFont val="Arial"/>
        <family val="2"/>
      </rPr>
      <t>Faith Cross - CRO0242</t>
    </r>
  </si>
  <si>
    <r>
      <rPr>
        <sz val="9"/>
        <color rgb="FF404040"/>
        <rFont val="Arial"/>
        <family val="2"/>
      </rPr>
      <t>Ornate Decor New Song 5.5X7.25 - BWT0006</t>
    </r>
  </si>
  <si>
    <r>
      <rPr>
        <sz val="9"/>
        <color rgb="FF404040"/>
        <rFont val="Arial"/>
        <family val="2"/>
      </rPr>
      <t xml:space="preserve">Ornate Decor It Is Well 5.5 X
</t>
    </r>
    <r>
      <rPr>
        <sz val="9"/>
        <color rgb="FF404040"/>
        <rFont val="Arial"/>
        <family val="2"/>
      </rPr>
      <t>7.25 - BWT0007</t>
    </r>
  </si>
  <si>
    <r>
      <rPr>
        <sz val="9"/>
        <color rgb="FF404040"/>
        <rFont val="Arial"/>
        <family val="2"/>
      </rPr>
      <t>Ornate Decor Saved 5.5 X 7.25 - BWT0008</t>
    </r>
  </si>
  <si>
    <r>
      <rPr>
        <sz val="9"/>
        <color rgb="FF404040"/>
        <rFont val="Arial"/>
        <family val="2"/>
      </rPr>
      <t>Canvas Bless This Home - CVS0265</t>
    </r>
  </si>
  <si>
    <r>
      <rPr>
        <sz val="9"/>
        <color rgb="FF404040"/>
        <rFont val="Arial"/>
        <family val="2"/>
      </rPr>
      <t>Canvas Love - CVS0266</t>
    </r>
  </si>
  <si>
    <r>
      <rPr>
        <sz val="9"/>
        <color rgb="FF404040"/>
        <rFont val="Arial"/>
        <family val="2"/>
      </rPr>
      <t>Canvas Run And Not Be Weary - CVS0215</t>
    </r>
  </si>
  <si>
    <r>
      <rPr>
        <sz val="9"/>
        <color rgb="FF404040"/>
        <rFont val="Arial"/>
        <family val="2"/>
      </rPr>
      <t>Show Me The Father - DVD</t>
    </r>
  </si>
  <si>
    <r>
      <rPr>
        <sz val="9"/>
        <color rgb="FF404040"/>
        <rFont val="Arial"/>
        <family val="2"/>
      </rPr>
      <t>Courageous Legacy - DVD</t>
    </r>
  </si>
  <si>
    <t>1815 SE Bison Rd
Bartlesville, OK 74006
PH: 800-444-4484</t>
  </si>
  <si>
    <r>
      <rPr>
        <sz val="9"/>
        <color rgb="FF404040"/>
        <rFont val="Arial"/>
        <family val="2"/>
      </rPr>
      <t>Smuggler T-Shirt SM</t>
    </r>
  </si>
  <si>
    <r>
      <rPr>
        <sz val="9"/>
        <color rgb="FF404040"/>
        <rFont val="Arial"/>
        <family val="2"/>
      </rPr>
      <t>Smuggler T-Shirt MD</t>
    </r>
  </si>
  <si>
    <r>
      <rPr>
        <sz val="9"/>
        <color rgb="FF404040"/>
        <rFont val="Arial"/>
        <family val="2"/>
      </rPr>
      <t>Smuggler T-Shirt LG</t>
    </r>
  </si>
  <si>
    <r>
      <rPr>
        <sz val="9"/>
        <color rgb="FF404040"/>
        <rFont val="Arial"/>
        <family val="2"/>
      </rPr>
      <t>Smuggler T-Shirt XL</t>
    </r>
  </si>
  <si>
    <r>
      <rPr>
        <sz val="9"/>
        <color rgb="FF404040"/>
        <rFont val="Arial"/>
        <family val="2"/>
      </rPr>
      <t>Extreme Devotions</t>
    </r>
  </si>
  <si>
    <r>
      <rPr>
        <sz val="9"/>
        <color rgb="FF404040"/>
        <rFont val="Arial"/>
        <family val="2"/>
      </rPr>
      <t>Hearts Of Fire</t>
    </r>
  </si>
  <si>
    <r>
      <rPr>
        <sz val="9"/>
        <color rgb="FF404040"/>
        <rFont val="Arial"/>
        <family val="2"/>
      </rPr>
      <t>Bible Smuggler Wristband Standard</t>
    </r>
  </si>
  <si>
    <r>
      <rPr>
        <sz val="9"/>
        <color rgb="FF404040"/>
        <rFont val="Arial"/>
        <family val="2"/>
      </rPr>
      <t>Bible Smuggler Wristband Large</t>
    </r>
  </si>
  <si>
    <r>
      <rPr>
        <sz val="9"/>
        <color rgb="FF404040"/>
        <rFont val="Arial"/>
        <family val="2"/>
      </rPr>
      <t>Bible Smuggler Cap</t>
    </r>
  </si>
  <si>
    <r>
      <rPr>
        <sz val="9"/>
        <color rgb="FF404040"/>
        <rFont val="Arial"/>
        <family val="2"/>
      </rPr>
      <t>Sabina - DVD</t>
    </r>
  </si>
  <si>
    <r>
      <rPr>
        <sz val="9"/>
        <color rgb="FF404040"/>
        <rFont val="Arial"/>
        <family val="2"/>
      </rPr>
      <t>Wurmbrand</t>
    </r>
  </si>
  <si>
    <r>
      <rPr>
        <sz val="9"/>
        <color rgb="FF404040"/>
        <rFont val="Arial"/>
        <family val="2"/>
      </rPr>
      <t>Bible Smuggler T-Shirt XXL</t>
    </r>
  </si>
  <si>
    <r>
      <rPr>
        <sz val="9"/>
        <color rgb="FF404040"/>
        <rFont val="Arial"/>
        <family val="2"/>
      </rPr>
      <t>NLT Smuggler Bible Charcoal Gray IL</t>
    </r>
  </si>
  <si>
    <t>325 Cleveland Road
Bogart, GA 30622
PH: 800-241-2094</t>
  </si>
  <si>
    <t xml:space="preserve">Burton &amp; Burton
Easter Sale Catalog (March) 2022
Catalog Purchase Order </t>
  </si>
  <si>
    <t>Amanda Jenkins, Dallas Jenkins, Douglas Huffman</t>
  </si>
  <si>
    <t xml:space="preserve">The Voice of the Martyrs
Easter Sale Catalog (March) 2022
Catalog Purchase Order </t>
  </si>
  <si>
    <t>Munce Easter</t>
  </si>
  <si>
    <t>HCCP Rep Name:</t>
  </si>
  <si>
    <t>Ship Date:</t>
  </si>
  <si>
    <t>PO #:</t>
  </si>
  <si>
    <t>Promo Start Date:</t>
  </si>
  <si>
    <t>Account Name:</t>
  </si>
  <si>
    <t>Promo End Date:</t>
  </si>
  <si>
    <t>Account Number:</t>
  </si>
  <si>
    <t>Order Due Date:</t>
  </si>
  <si>
    <t>Promo Name:</t>
  </si>
  <si>
    <t>Date Ordered:</t>
  </si>
  <si>
    <t>Promo Code:</t>
  </si>
  <si>
    <t>MMAR22</t>
  </si>
  <si>
    <t>Dating:</t>
  </si>
  <si>
    <t xml:space="preserve">Promotional orders submitted by the due date listed above are eligible for 90 days' dating; orders of 30 units or more receive free freight </t>
  </si>
  <si>
    <t>Qty</t>
  </si>
  <si>
    <t>ISBN</t>
  </si>
  <si>
    <t>Title</t>
  </si>
  <si>
    <t>Sale Notes</t>
  </si>
  <si>
    <t>Retail</t>
  </si>
  <si>
    <t>Suggested Sale Price</t>
  </si>
  <si>
    <t>Discount</t>
  </si>
  <si>
    <t>Margin</t>
  </si>
  <si>
    <t>Net</t>
  </si>
  <si>
    <t>Net Sum</t>
  </si>
  <si>
    <t>9781400233038</t>
  </si>
  <si>
    <t>4 unit min order</t>
  </si>
  <si>
    <t>40% off</t>
  </si>
  <si>
    <t>9781401603625</t>
  </si>
  <si>
    <t>Battle Prayers</t>
  </si>
  <si>
    <t>25% off</t>
  </si>
  <si>
    <t>9780310735137</t>
  </si>
  <si>
    <t>Beginner's Bible Jesus Enters Jerusalem and He Is Risen</t>
  </si>
  <si>
    <t>9780310715535</t>
  </si>
  <si>
    <t>Beginner's Bible Jesus Saves the World</t>
  </si>
  <si>
    <t>9780310756101</t>
  </si>
  <si>
    <t>Beginner's Bible Stories About Jesus</t>
  </si>
  <si>
    <t>9780310770138</t>
  </si>
  <si>
    <t>Case for Christ Devotions for Kids</t>
  </si>
  <si>
    <t>9780310460077</t>
  </si>
  <si>
    <t>ESV, Thompson Chain-Reference Bible, Leathersoft, Brown, Red Letter</t>
  </si>
  <si>
    <t>2 unit min order</t>
  </si>
  <si>
    <t>30% off</t>
  </si>
  <si>
    <t>9781400232451</t>
  </si>
  <si>
    <t>Gift of the Cross</t>
  </si>
  <si>
    <t>9780310744610</t>
  </si>
  <si>
    <t>God's Power in Me</t>
  </si>
  <si>
    <t>9781400215522</t>
  </si>
  <si>
    <t>How Great Is Our God</t>
  </si>
  <si>
    <t>9780310770060</t>
  </si>
  <si>
    <t>How High is Heaven</t>
  </si>
  <si>
    <t>25% Off</t>
  </si>
  <si>
    <t>9781400234462</t>
  </si>
  <si>
    <t>Jesus Calling Easter Prayers</t>
  </si>
  <si>
    <t>9780310708254</t>
  </si>
  <si>
    <t>Jesus Storybook Bible</t>
  </si>
  <si>
    <t>9780310459927</t>
  </si>
  <si>
    <t>KJV, Thompson Chain-Reference Bible, Bonded Leather, Black, Red Letter</t>
  </si>
  <si>
    <t>9780310764588</t>
  </si>
  <si>
    <t>Little One, We Knew You'd Come</t>
  </si>
  <si>
    <t>30% Off</t>
  </si>
  <si>
    <t>9780310460039</t>
  </si>
  <si>
    <t>NASB, Thompson Chain-Reference Bible, Bonded Leather, Black, Red Letter, 1977 Text</t>
  </si>
  <si>
    <t>9780310727422</t>
  </si>
  <si>
    <t>NIrV, Adventure Bible for Early Readers, Hardcover, Full Color</t>
  </si>
  <si>
    <t>9780310727446</t>
  </si>
  <si>
    <t>NIrV, Adventure Bible for Early Readers, Leathersoft, Purple, Full Color</t>
  </si>
  <si>
    <t>9780310727538</t>
  </si>
  <si>
    <t>NIV, Adventure Bible, Leathersoft, Gray/Blue, Full Color</t>
  </si>
  <si>
    <t>9780310455004</t>
  </si>
  <si>
    <t>NIV, Boys' Backpack Bible, Compact, Leathersoft, Yellow/Gray, Red Letter, Comfort Print</t>
  </si>
  <si>
    <t>9780310455073</t>
  </si>
  <si>
    <t>NIV, Girls' Ultimate Backpack Bible, Faithgirlz Edition, Compact, Flexcover, Coral, Red Letter, Comfort Print</t>
  </si>
  <si>
    <t>9780310452829</t>
  </si>
  <si>
    <t>NIV, Life Application Study Bible, Third Edition, Leathersoft, Brown, Red Letter</t>
  </si>
  <si>
    <t>9780310452843</t>
  </si>
  <si>
    <t>NIV, Life Application Study Bible, Third Edition, Leathersoft, Gray/Pink, Red Letter</t>
  </si>
  <si>
    <t>9780310460008</t>
  </si>
  <si>
    <t>NKJV, Thompson Chain-Reference Bible, Leathersoft, Brown, Red Letter</t>
  </si>
  <si>
    <t>9780310776697</t>
  </si>
  <si>
    <t>Tiny Truths Bible for Little Ones</t>
  </si>
  <si>
    <t>20% Off</t>
  </si>
  <si>
    <t>9781400230174</t>
  </si>
  <si>
    <t>Uncanceled</t>
  </si>
  <si>
    <t>9780785289913</t>
  </si>
  <si>
    <t>Who Are You Following?</t>
  </si>
  <si>
    <t>9781400232925</t>
  </si>
  <si>
    <t>Who Are You Following? Guided Journal</t>
  </si>
  <si>
    <t>9781400233328</t>
  </si>
  <si>
    <t>You Can Count on God</t>
  </si>
  <si>
    <t>Sale Stickers</t>
  </si>
  <si>
    <t>9780310209188</t>
  </si>
  <si>
    <t>Sale Stickers 25% Off Sheet of 14</t>
  </si>
  <si>
    <t>Sale Stickers 40% Off Sheet of 14</t>
  </si>
  <si>
    <t>Sale Stickers 30% Off Sheet of 14</t>
  </si>
  <si>
    <t>Total Units:</t>
  </si>
  <si>
    <t>Avg. Mar</t>
  </si>
  <si>
    <t>Total Net:</t>
  </si>
  <si>
    <r>
      <t xml:space="preserve">        Tyndale House Publishers - Munce Easter Catalog 2022 (</t>
    </r>
    <r>
      <rPr>
        <b/>
        <sz val="20"/>
        <color rgb="FFFF0000"/>
        <rFont val="Calibri"/>
        <family val="2"/>
        <scheme val="minor"/>
      </rPr>
      <t>2/28/22 - 4/9/22</t>
    </r>
    <r>
      <rPr>
        <b/>
        <sz val="20"/>
        <color theme="1"/>
        <rFont val="Calibri"/>
        <family val="2"/>
        <scheme val="minor"/>
      </rPr>
      <t xml:space="preserve">)            </t>
    </r>
  </si>
  <si>
    <r>
      <rPr>
        <b/>
        <sz val="14"/>
        <color rgb="FFFF0000"/>
        <rFont val="Calibri"/>
        <family val="2"/>
      </rPr>
      <t xml:space="preserve">Please return your order to your Tyndale Sales Rep. </t>
    </r>
    <r>
      <rPr>
        <b/>
        <sz val="11"/>
        <color indexed="30"/>
        <rFont val="Calibri"/>
        <family val="2"/>
      </rPr>
      <t/>
    </r>
  </si>
  <si>
    <t>Account #</t>
  </si>
  <si>
    <r>
      <rPr>
        <b/>
        <u/>
        <sz val="12"/>
        <color theme="1"/>
        <rFont val="Calibri"/>
        <family val="2"/>
        <scheme val="minor"/>
      </rPr>
      <t>Notes:</t>
    </r>
    <r>
      <rPr>
        <b/>
        <sz val="12"/>
        <color theme="1"/>
        <rFont val="Calibri"/>
        <family val="2"/>
        <scheme val="minor"/>
      </rPr>
      <t xml:space="preserve">  Orders with 50+ units to qualify for free-freight and 60-day billing.  </t>
    </r>
    <r>
      <rPr>
        <b/>
        <sz val="12"/>
        <color rgb="FFFF0000"/>
        <rFont val="Calibri"/>
        <family val="2"/>
        <scheme val="minor"/>
      </rPr>
      <t>Discounts for New Releases: 1-2 copies = 50%; 3-5 = 52%; 6+ = 55%</t>
    </r>
    <r>
      <rPr>
        <b/>
        <sz val="12"/>
        <color theme="1"/>
        <rFont val="Calibri"/>
        <family val="2"/>
        <scheme val="minor"/>
      </rPr>
      <t>.  You may add additional products of your choice to the bottom of this form and they will receive 48% and ship free-freight .  Items with a discount of 70% or greater are non-returnable.</t>
    </r>
  </si>
  <si>
    <t>Store Name</t>
  </si>
  <si>
    <t>Buyer</t>
  </si>
  <si>
    <t>City, State</t>
  </si>
  <si>
    <t>PO #</t>
  </si>
  <si>
    <r>
      <t xml:space="preserve">                      </t>
    </r>
    <r>
      <rPr>
        <b/>
        <sz val="10"/>
        <color theme="1"/>
        <rFont val="Calibri"/>
        <family val="2"/>
        <scheme val="minor"/>
      </rPr>
      <t>LL = Leather-Like;  HC = Hardcover; SC = Softcover; LP = Large Print</t>
    </r>
  </si>
  <si>
    <r>
      <t xml:space="preserve">                </t>
    </r>
    <r>
      <rPr>
        <b/>
        <sz val="12"/>
        <color rgb="FFFF0000"/>
        <rFont val="Calibri"/>
        <family val="2"/>
        <scheme val="minor"/>
      </rPr>
      <t xml:space="preserve">     </t>
    </r>
  </si>
  <si>
    <t>QTY</t>
  </si>
  <si>
    <t>Author</t>
  </si>
  <si>
    <t>Regular Retail Price</t>
  </si>
  <si>
    <t>Binding</t>
  </si>
  <si>
    <t>Product Type</t>
  </si>
  <si>
    <t>Sugg. Sale Price</t>
  </si>
  <si>
    <t>Discount Start Date</t>
  </si>
  <si>
    <t>Discount End Date</t>
  </si>
  <si>
    <t>Comment</t>
  </si>
  <si>
    <t>Bibles</t>
  </si>
  <si>
    <t>NLT Compact Bible, Filament Enabled Edition, Floral Garden Zipper</t>
  </si>
  <si>
    <t>Cloth/Zipper</t>
  </si>
  <si>
    <t>Filament Bible</t>
  </si>
  <si>
    <t>3 units@65% or Restock special</t>
  </si>
  <si>
    <t>6/15/22022</t>
  </si>
  <si>
    <t>See Filament Bible Restock Special</t>
  </si>
  <si>
    <t>9781496459176</t>
  </si>
  <si>
    <t>NLT Thinline Reference, Filament Enabled, Teal Floral Frame</t>
  </si>
  <si>
    <t>Leatherlike</t>
  </si>
  <si>
    <t>9781496444899</t>
  </si>
  <si>
    <t>NLT Thinline Reference, Large Print, Filament Enabled, Aurora Cranberry</t>
  </si>
  <si>
    <t>LeatherLike</t>
  </si>
  <si>
    <t>9781496444943</t>
  </si>
  <si>
    <t>NLT Personal Size Giant Print, Filament Enabled, Peony Pink</t>
  </si>
  <si>
    <t>9781496447678</t>
  </si>
  <si>
    <t>KJV Thinline Reference, Personal Size Giant Print, Filament Enabled, Lavender</t>
  </si>
  <si>
    <t>9781641583855</t>
  </si>
  <si>
    <t>The Message Prayerful Reading Bible</t>
  </si>
  <si>
    <t>Softcover</t>
  </si>
  <si>
    <t>The Message</t>
  </si>
  <si>
    <t>3 units @60%</t>
  </si>
  <si>
    <t>See Frontlist Discount Sale Above for tiered discounts</t>
  </si>
  <si>
    <t>9781641582230</t>
  </si>
  <si>
    <t>The Message N.T. Readers Edition</t>
  </si>
  <si>
    <t>3 units@60%</t>
  </si>
  <si>
    <t>Non-Fiction</t>
  </si>
  <si>
    <t>9781649380517</t>
  </si>
  <si>
    <t>Keeping Hope Alive</t>
  </si>
  <si>
    <t>Grace Fox</t>
  </si>
  <si>
    <t>Kids</t>
  </si>
  <si>
    <t>Otter B Hopeful</t>
  </si>
  <si>
    <t>Pamela Kennedy</t>
  </si>
  <si>
    <t>Hardcover</t>
  </si>
  <si>
    <t>Picture Book</t>
  </si>
  <si>
    <t>3 units@52%</t>
  </si>
  <si>
    <t>The Backward Easter Egg Hunt</t>
  </si>
  <si>
    <t>Meadow Rue Merrill</t>
  </si>
  <si>
    <t>Child's First Bible</t>
  </si>
  <si>
    <t>Kenneth Taylor</t>
  </si>
  <si>
    <t>Bible Story Book</t>
  </si>
  <si>
    <t>My First Bible</t>
  </si>
  <si>
    <t>6 units@65%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</si>
</sst>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000000000000"/>
    <numFmt numFmtId="166" formatCode="0.0%"/>
    <numFmt numFmtId="167" formatCode="0000000000000"/>
    <numFmt numFmtId="168" formatCode="&quot;$&quot;#,##0.00"/>
  </numFmts>
  <fonts count="4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40404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</font>
    <font>
      <sz val="10"/>
      <name val="Arial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indexed="30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4" tint="-0.499984740745262"/>
      </bottom>
      <diagonal/>
    </border>
    <border>
      <left/>
      <right/>
      <top style="medium">
        <color indexed="64"/>
      </top>
      <bottom style="medium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7" fillId="0" borderId="0"/>
    <xf numFmtId="0" fontId="12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</cellStyleXfs>
  <cellXfs count="327">
    <xf numFmtId="0" fontId="0" fillId="0" borderId="0" xfId="0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/>
    </xf>
    <xf numFmtId="0" fontId="7" fillId="0" borderId="5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/>
    <xf numFmtId="0" fontId="10" fillId="0" borderId="0" xfId="0" applyFont="1" applyBorder="1" applyAlignment="1">
      <alignment wrapText="1"/>
    </xf>
    <xf numFmtId="0" fontId="14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wrapText="1"/>
    </xf>
    <xf numFmtId="0" fontId="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21" xfId="16" applyBorder="1" applyAlignment="1">
      <alignment horizontal="center"/>
    </xf>
    <xf numFmtId="0" fontId="2" fillId="0" borderId="22" xfId="16" applyBorder="1"/>
    <xf numFmtId="0" fontId="2" fillId="0" borderId="22" xfId="16" applyBorder="1" applyAlignment="1">
      <alignment horizontal="center"/>
    </xf>
    <xf numFmtId="0" fontId="22" fillId="0" borderId="22" xfId="16" applyFont="1" applyBorder="1" applyAlignment="1">
      <alignment horizontal="right" vertical="center"/>
    </xf>
    <xf numFmtId="0" fontId="2" fillId="0" borderId="0" xfId="16"/>
    <xf numFmtId="9" fontId="0" fillId="0" borderId="0" xfId="17" applyFont="1"/>
    <xf numFmtId="44" fontId="0" fillId="0" borderId="0" xfId="18" applyFont="1"/>
    <xf numFmtId="0" fontId="2" fillId="0" borderId="11" xfId="16" applyBorder="1" applyAlignment="1">
      <alignment horizontal="center"/>
    </xf>
    <xf numFmtId="0" fontId="2" fillId="0" borderId="0" xfId="16" applyAlignment="1">
      <alignment horizontal="center"/>
    </xf>
    <xf numFmtId="0" fontId="2" fillId="0" borderId="0" xfId="16" applyAlignment="1">
      <alignment horizontal="right"/>
    </xf>
    <xf numFmtId="0" fontId="2" fillId="0" borderId="16" xfId="16" applyBorder="1" applyAlignment="1">
      <alignment horizontal="center" vertical="center"/>
    </xf>
    <xf numFmtId="0" fontId="23" fillId="0" borderId="0" xfId="16" applyFont="1" applyAlignment="1">
      <alignment horizontal="right"/>
    </xf>
    <xf numFmtId="0" fontId="24" fillId="0" borderId="16" xfId="16" applyFont="1" applyBorder="1" applyAlignment="1">
      <alignment horizontal="center" vertical="center"/>
    </xf>
    <xf numFmtId="166" fontId="2" fillId="0" borderId="23" xfId="16" applyNumberFormat="1" applyBorder="1" applyAlignment="1">
      <alignment horizontal="center"/>
    </xf>
    <xf numFmtId="0" fontId="20" fillId="4" borderId="13" xfId="16" applyFont="1" applyFill="1" applyBorder="1" applyAlignment="1">
      <alignment horizontal="center"/>
    </xf>
    <xf numFmtId="0" fontId="20" fillId="4" borderId="24" xfId="16" applyFont="1" applyFill="1" applyBorder="1" applyAlignment="1">
      <alignment horizontal="center"/>
    </xf>
    <xf numFmtId="0" fontId="20" fillId="4" borderId="24" xfId="16" applyFont="1" applyFill="1" applyBorder="1" applyAlignment="1">
      <alignment horizontal="center" wrapText="1"/>
    </xf>
    <xf numFmtId="0" fontId="20" fillId="4" borderId="25" xfId="16" applyFont="1" applyFill="1" applyBorder="1" applyAlignment="1">
      <alignment horizontal="center"/>
    </xf>
    <xf numFmtId="9" fontId="20" fillId="4" borderId="26" xfId="17" applyFont="1" applyFill="1" applyBorder="1" applyAlignment="1">
      <alignment horizontal="center"/>
    </xf>
    <xf numFmtId="44" fontId="20" fillId="4" borderId="24" xfId="18" applyFont="1" applyFill="1" applyBorder="1" applyAlignment="1">
      <alignment horizontal="center"/>
    </xf>
    <xf numFmtId="44" fontId="20" fillId="4" borderId="25" xfId="18" applyFont="1" applyFill="1" applyBorder="1" applyAlignment="1">
      <alignment horizontal="center"/>
    </xf>
    <xf numFmtId="0" fontId="2" fillId="0" borderId="18" xfId="16" applyBorder="1" applyAlignment="1">
      <alignment horizontal="center"/>
    </xf>
    <xf numFmtId="0" fontId="2" fillId="0" borderId="18" xfId="16" applyBorder="1"/>
    <xf numFmtId="0" fontId="24" fillId="0" borderId="18" xfId="16" applyFont="1" applyBorder="1" applyAlignment="1">
      <alignment horizontal="center"/>
    </xf>
    <xf numFmtId="9" fontId="0" fillId="0" borderId="18" xfId="17" applyFont="1" applyBorder="1"/>
    <xf numFmtId="44" fontId="0" fillId="0" borderId="18" xfId="18" applyFont="1" applyBorder="1"/>
    <xf numFmtId="0" fontId="2" fillId="0" borderId="27" xfId="16" applyBorder="1" applyAlignment="1">
      <alignment horizontal="center"/>
    </xf>
    <xf numFmtId="1" fontId="2" fillId="0" borderId="16" xfId="16" applyNumberFormat="1" applyBorder="1" applyAlignment="1">
      <alignment horizontal="left" vertical="center"/>
    </xf>
    <xf numFmtId="20" fontId="2" fillId="0" borderId="16" xfId="16" applyNumberFormat="1" applyBorder="1" applyAlignment="1">
      <alignment horizontal="left" wrapText="1"/>
    </xf>
    <xf numFmtId="0" fontId="2" fillId="0" borderId="16" xfId="16" applyBorder="1" applyAlignment="1">
      <alignment horizontal="center" vertical="center" wrapText="1"/>
    </xf>
    <xf numFmtId="43" fontId="2" fillId="0" borderId="16" xfId="16" applyNumberFormat="1" applyBorder="1"/>
    <xf numFmtId="44" fontId="26" fillId="0" borderId="16" xfId="16" applyNumberFormat="1" applyFont="1" applyBorder="1" applyAlignment="1">
      <alignment horizontal="right"/>
    </xf>
    <xf numFmtId="166" fontId="0" fillId="0" borderId="16" xfId="17" applyNumberFormat="1" applyFont="1" applyFill="1" applyBorder="1"/>
    <xf numFmtId="10" fontId="0" fillId="0" borderId="16" xfId="17" applyNumberFormat="1" applyFont="1" applyBorder="1"/>
    <xf numFmtId="44" fontId="0" fillId="0" borderId="16" xfId="18" applyFont="1" applyBorder="1"/>
    <xf numFmtId="10" fontId="0" fillId="0" borderId="0" xfId="17" applyNumberFormat="1" applyFont="1"/>
    <xf numFmtId="0" fontId="2" fillId="0" borderId="16" xfId="16" applyBorder="1" applyAlignment="1">
      <alignment wrapText="1"/>
    </xf>
    <xf numFmtId="1" fontId="2" fillId="0" borderId="16" xfId="16" applyNumberFormat="1" applyBorder="1" applyAlignment="1">
      <alignment horizontal="left" vertical="center" wrapText="1"/>
    </xf>
    <xf numFmtId="1" fontId="26" fillId="0" borderId="16" xfId="1" quotePrefix="1" applyNumberFormat="1" applyFont="1" applyBorder="1" applyAlignment="1">
      <alignment horizontal="left" wrapText="1"/>
    </xf>
    <xf numFmtId="0" fontId="26" fillId="0" borderId="16" xfId="16" applyFont="1" applyBorder="1" applyAlignment="1" applyProtection="1">
      <alignment vertical="center" wrapText="1"/>
      <protection locked="0"/>
    </xf>
    <xf numFmtId="43" fontId="26" fillId="0" borderId="16" xfId="18" applyNumberFormat="1" applyFont="1" applyFill="1" applyBorder="1" applyAlignment="1"/>
    <xf numFmtId="44" fontId="2" fillId="0" borderId="16" xfId="16" applyNumberFormat="1" applyBorder="1" applyAlignment="1">
      <alignment horizontal="right"/>
    </xf>
    <xf numFmtId="1" fontId="2" fillId="0" borderId="16" xfId="16" quotePrefix="1" applyNumberFormat="1" applyBorder="1" applyAlignment="1">
      <alignment horizontal="left" vertical="center"/>
    </xf>
    <xf numFmtId="1" fontId="26" fillId="0" borderId="16" xfId="2" applyNumberFormat="1" applyFont="1" applyBorder="1" applyAlignment="1">
      <alignment horizontal="left"/>
    </xf>
    <xf numFmtId="44" fontId="26" fillId="0" borderId="16" xfId="17" applyNumberFormat="1" applyFont="1" applyFill="1" applyBorder="1" applyAlignment="1">
      <alignment horizontal="right"/>
    </xf>
    <xf numFmtId="0" fontId="2" fillId="0" borderId="16" xfId="16" applyBorder="1"/>
    <xf numFmtId="44" fontId="2" fillId="0" borderId="16" xfId="16" applyNumberFormat="1" applyBorder="1"/>
    <xf numFmtId="166" fontId="0" fillId="0" borderId="16" xfId="17" applyNumberFormat="1" applyFont="1" applyBorder="1"/>
    <xf numFmtId="0" fontId="2" fillId="0" borderId="16" xfId="16" applyBorder="1" applyAlignment="1">
      <alignment horizontal="center"/>
    </xf>
    <xf numFmtId="0" fontId="21" fillId="0" borderId="16" xfId="16" applyFont="1" applyBorder="1"/>
    <xf numFmtId="9" fontId="0" fillId="0" borderId="16" xfId="17" applyFont="1" applyBorder="1"/>
    <xf numFmtId="0" fontId="2" fillId="0" borderId="28" xfId="16" applyBorder="1" applyAlignment="1">
      <alignment horizontal="center"/>
    </xf>
    <xf numFmtId="167" fontId="2" fillId="0" borderId="16" xfId="16" applyNumberFormat="1" applyBorder="1" applyAlignment="1">
      <alignment horizontal="center" vertical="center"/>
    </xf>
    <xf numFmtId="167" fontId="2" fillId="0" borderId="29" xfId="16" applyNumberFormat="1" applyBorder="1" applyAlignment="1">
      <alignment horizontal="center" vertical="center"/>
    </xf>
    <xf numFmtId="0" fontId="2" fillId="0" borderId="29" xfId="16" applyBorder="1"/>
    <xf numFmtId="0" fontId="2" fillId="0" borderId="0" xfId="16" applyAlignment="1">
      <alignment horizontal="center" vertical="center"/>
    </xf>
    <xf numFmtId="0" fontId="23" fillId="0" borderId="0" xfId="16" applyFont="1" applyAlignment="1">
      <alignment horizontal="right" vertical="center"/>
    </xf>
    <xf numFmtId="0" fontId="9" fillId="0" borderId="0" xfId="16" applyFont="1" applyAlignment="1">
      <alignment horizontal="left" vertical="center"/>
    </xf>
    <xf numFmtId="0" fontId="2" fillId="0" borderId="0" xfId="16" applyAlignment="1">
      <alignment vertical="center"/>
    </xf>
    <xf numFmtId="9" fontId="27" fillId="0" borderId="0" xfId="17" applyFont="1" applyAlignment="1">
      <alignment horizontal="right" vertical="center"/>
    </xf>
    <xf numFmtId="44" fontId="0" fillId="0" borderId="0" xfId="18" applyFont="1" applyAlignment="1">
      <alignment vertical="center"/>
    </xf>
    <xf numFmtId="168" fontId="9" fillId="0" borderId="0" xfId="16" applyNumberFormat="1" applyFont="1" applyAlignment="1">
      <alignment horizontal="left" vertical="center"/>
    </xf>
    <xf numFmtId="0" fontId="26" fillId="0" borderId="16" xfId="19" applyFont="1" applyBorder="1" applyAlignment="1">
      <alignment horizont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>
      <alignment horizontal="center" vertical="center" shrinkToFit="1"/>
    </xf>
    <xf numFmtId="1" fontId="8" fillId="2" borderId="3" xfId="0" applyNumberFormat="1" applyFont="1" applyFill="1" applyBorder="1" applyAlignment="1">
      <alignment horizontal="center" vertical="center" shrinkToFit="1"/>
    </xf>
    <xf numFmtId="1" fontId="8" fillId="2" borderId="4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shrinkToFit="1"/>
    </xf>
    <xf numFmtId="1" fontId="8" fillId="0" borderId="3" xfId="0" applyNumberFormat="1" applyFont="1" applyFill="1" applyBorder="1" applyAlignment="1">
      <alignment horizontal="center" vertical="center" shrinkToFit="1"/>
    </xf>
    <xf numFmtId="1" fontId="8" fillId="0" borderId="4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center" vertical="center" shrinkToFit="1"/>
    </xf>
    <xf numFmtId="1" fontId="8" fillId="0" borderId="3" xfId="0" applyNumberFormat="1" applyFont="1" applyBorder="1" applyAlignment="1">
      <alignment horizontal="center" vertical="center" shrinkToFit="1"/>
    </xf>
    <xf numFmtId="1" fontId="8" fillId="0" borderId="4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shrinkToFit="1"/>
    </xf>
    <xf numFmtId="165" fontId="8" fillId="0" borderId="3" xfId="0" applyNumberFormat="1" applyFont="1" applyBorder="1" applyAlignment="1">
      <alignment horizontal="center" vertical="center" shrinkToFit="1"/>
    </xf>
    <xf numFmtId="165" fontId="8" fillId="2" borderId="2" xfId="0" applyNumberFormat="1" applyFont="1" applyFill="1" applyBorder="1" applyAlignment="1">
      <alignment horizontal="center" vertical="center" shrinkToFit="1"/>
    </xf>
    <xf numFmtId="165" fontId="8" fillId="2" borderId="3" xfId="0" applyNumberFormat="1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165" fontId="8" fillId="2" borderId="4" xfId="0" applyNumberFormat="1" applyFont="1" applyFill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25" fillId="0" borderId="11" xfId="16" applyFont="1" applyBorder="1" applyAlignment="1">
      <alignment horizontal="center" vertical="center" wrapText="1"/>
    </xf>
    <xf numFmtId="0" fontId="25" fillId="0" borderId="0" xfId="16" applyFont="1" applyAlignment="1">
      <alignment horizontal="center" vertical="center" wrapText="1"/>
    </xf>
    <xf numFmtId="14" fontId="2" fillId="0" borderId="16" xfId="16" applyNumberFormat="1" applyBorder="1" applyAlignment="1">
      <alignment horizontal="center" vertical="center"/>
    </xf>
    <xf numFmtId="0" fontId="2" fillId="3" borderId="16" xfId="16" applyFill="1" applyBorder="1" applyAlignment="1">
      <alignment horizontal="center" vertical="center"/>
    </xf>
    <xf numFmtId="0" fontId="2" fillId="0" borderId="16" xfId="16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" fillId="0" borderId="17" xfId="20" applyNumberFormat="1" applyBorder="1" applyAlignment="1">
      <alignment horizontal="center"/>
    </xf>
    <xf numFmtId="0" fontId="28" fillId="0" borderId="18" xfId="20" applyFont="1" applyBorder="1"/>
    <xf numFmtId="0" fontId="1" fillId="0" borderId="18" xfId="20" applyBorder="1"/>
    <xf numFmtId="0" fontId="1" fillId="0" borderId="18" xfId="20" applyBorder="1" applyAlignment="1">
      <alignment horizontal="center"/>
    </xf>
    <xf numFmtId="168" fontId="1" fillId="0" borderId="18" xfId="20" applyNumberFormat="1" applyBorder="1" applyAlignment="1">
      <alignment horizontal="center"/>
    </xf>
    <xf numFmtId="0" fontId="1" fillId="0" borderId="19" xfId="20" applyBorder="1" applyAlignment="1">
      <alignment wrapText="1"/>
    </xf>
    <xf numFmtId="0" fontId="1" fillId="0" borderId="0" xfId="20"/>
    <xf numFmtId="0" fontId="30" fillId="0" borderId="11" xfId="20" applyFont="1" applyBorder="1" applyAlignment="1">
      <alignment horizontal="center" vertical="center"/>
    </xf>
    <xf numFmtId="0" fontId="31" fillId="5" borderId="0" xfId="20" applyFont="1" applyFill="1" applyAlignment="1">
      <alignment horizontal="left" vertical="center"/>
    </xf>
    <xf numFmtId="1" fontId="32" fillId="5" borderId="0" xfId="20" applyNumberFormat="1" applyFont="1" applyFill="1" applyAlignment="1">
      <alignment horizontal="left" vertical="center"/>
    </xf>
    <xf numFmtId="0" fontId="31" fillId="5" borderId="0" xfId="20" applyFont="1" applyFill="1" applyAlignment="1">
      <alignment horizontal="center" vertical="center"/>
    </xf>
    <xf numFmtId="0" fontId="31" fillId="0" borderId="12" xfId="20" applyFont="1" applyBorder="1" applyAlignment="1">
      <alignment horizontal="left" vertical="center" wrapText="1"/>
    </xf>
    <xf numFmtId="1" fontId="1" fillId="5" borderId="11" xfId="20" applyNumberFormat="1" applyFill="1" applyBorder="1" applyAlignment="1">
      <alignment vertical="center"/>
    </xf>
    <xf numFmtId="0" fontId="1" fillId="5" borderId="0" xfId="20" applyFill="1" applyAlignment="1">
      <alignment vertical="center"/>
    </xf>
    <xf numFmtId="0" fontId="1" fillId="5" borderId="0" xfId="20" applyFill="1" applyAlignment="1">
      <alignment vertical="center"/>
    </xf>
    <xf numFmtId="0" fontId="1" fillId="5" borderId="0" xfId="20" applyFill="1" applyAlignment="1">
      <alignment horizontal="center" vertical="center"/>
    </xf>
    <xf numFmtId="168" fontId="1" fillId="5" borderId="0" xfId="20" applyNumberFormat="1" applyFill="1" applyAlignment="1">
      <alignment horizontal="center" vertical="center"/>
    </xf>
    <xf numFmtId="0" fontId="1" fillId="0" borderId="12" xfId="20" applyBorder="1" applyAlignment="1">
      <alignment vertical="center" wrapText="1"/>
    </xf>
    <xf numFmtId="1" fontId="24" fillId="5" borderId="11" xfId="20" applyNumberFormat="1" applyFont="1" applyFill="1" applyBorder="1" applyAlignment="1">
      <alignment horizontal="right" vertical="center"/>
    </xf>
    <xf numFmtId="0" fontId="24" fillId="5" borderId="0" xfId="20" applyFont="1" applyFill="1" applyAlignment="1">
      <alignment horizontal="right" vertical="center"/>
    </xf>
    <xf numFmtId="0" fontId="1" fillId="5" borderId="16" xfId="20" applyFill="1" applyBorder="1" applyAlignment="1">
      <alignment vertical="center"/>
    </xf>
    <xf numFmtId="1" fontId="24" fillId="5" borderId="30" xfId="20" applyNumberFormat="1" applyFont="1" applyFill="1" applyBorder="1" applyAlignment="1">
      <alignment horizontal="left" vertical="center" wrapText="1"/>
    </xf>
    <xf numFmtId="1" fontId="24" fillId="5" borderId="31" xfId="20" applyNumberFormat="1" applyFont="1" applyFill="1" applyBorder="1" applyAlignment="1">
      <alignment horizontal="left" vertical="center" wrapText="1"/>
    </xf>
    <xf numFmtId="1" fontId="24" fillId="5" borderId="32" xfId="20" applyNumberFormat="1" applyFont="1" applyFill="1" applyBorder="1" applyAlignment="1">
      <alignment horizontal="left" vertical="center" wrapText="1"/>
    </xf>
    <xf numFmtId="1" fontId="24" fillId="5" borderId="33" xfId="20" applyNumberFormat="1" applyFont="1" applyFill="1" applyBorder="1" applyAlignment="1">
      <alignment horizontal="left" vertical="center" wrapText="1"/>
    </xf>
    <xf numFmtId="1" fontId="24" fillId="5" borderId="0" xfId="20" applyNumberFormat="1" applyFont="1" applyFill="1" applyAlignment="1">
      <alignment horizontal="left" vertical="center" wrapText="1"/>
    </xf>
    <xf numFmtId="1" fontId="24" fillId="5" borderId="34" xfId="20" applyNumberFormat="1" applyFont="1" applyFill="1" applyBorder="1" applyAlignment="1">
      <alignment horizontal="left" vertical="center" wrapText="1"/>
    </xf>
    <xf numFmtId="1" fontId="24" fillId="5" borderId="35" xfId="20" applyNumberFormat="1" applyFont="1" applyFill="1" applyBorder="1" applyAlignment="1">
      <alignment horizontal="left" vertical="center" wrapText="1"/>
    </xf>
    <xf numFmtId="1" fontId="24" fillId="5" borderId="23" xfId="20" applyNumberFormat="1" applyFont="1" applyFill="1" applyBorder="1" applyAlignment="1">
      <alignment horizontal="left" vertical="center" wrapText="1"/>
    </xf>
    <xf numFmtId="1" fontId="24" fillId="5" borderId="36" xfId="20" applyNumberFormat="1" applyFont="1" applyFill="1" applyBorder="1" applyAlignment="1">
      <alignment horizontal="left" vertical="center" wrapText="1"/>
    </xf>
    <xf numFmtId="168" fontId="37" fillId="5" borderId="0" xfId="20" applyNumberFormat="1" applyFont="1" applyFill="1" applyAlignment="1">
      <alignment horizontal="center" vertical="center"/>
    </xf>
    <xf numFmtId="0" fontId="38" fillId="5" borderId="0" xfId="20" applyFont="1" applyFill="1" applyAlignment="1">
      <alignment horizontal="center" vertical="center"/>
    </xf>
    <xf numFmtId="1" fontId="1" fillId="5" borderId="11" xfId="20" applyNumberFormat="1" applyFill="1" applyBorder="1" applyAlignment="1">
      <alignment horizontal="center"/>
    </xf>
    <xf numFmtId="0" fontId="1" fillId="5" borderId="0" xfId="20" applyFill="1"/>
    <xf numFmtId="0" fontId="1" fillId="5" borderId="0" xfId="20" applyFill="1" applyAlignment="1">
      <alignment horizontal="center"/>
    </xf>
    <xf numFmtId="168" fontId="1" fillId="5" borderId="0" xfId="20" applyNumberFormat="1" applyFill="1" applyAlignment="1">
      <alignment horizontal="center"/>
    </xf>
    <xf numFmtId="0" fontId="40" fillId="5" borderId="0" xfId="20" applyFont="1" applyFill="1" applyAlignment="1">
      <alignment horizontal="center"/>
    </xf>
    <xf numFmtId="0" fontId="1" fillId="0" borderId="12" xfId="20" applyBorder="1" applyAlignment="1">
      <alignment wrapText="1"/>
    </xf>
    <xf numFmtId="0" fontId="39" fillId="5" borderId="0" xfId="20" applyFont="1" applyFill="1" applyAlignment="1">
      <alignment horizontal="center"/>
    </xf>
    <xf numFmtId="1" fontId="1" fillId="5" borderId="13" xfId="20" applyNumberFormat="1" applyFill="1" applyBorder="1" applyAlignment="1">
      <alignment horizontal="center"/>
    </xf>
    <xf numFmtId="0" fontId="1" fillId="5" borderId="14" xfId="20" applyFill="1" applyBorder="1"/>
    <xf numFmtId="0" fontId="1" fillId="5" borderId="14" xfId="20" applyFill="1" applyBorder="1" applyAlignment="1">
      <alignment horizontal="center"/>
    </xf>
    <xf numFmtId="168" fontId="1" fillId="5" borderId="14" xfId="20" applyNumberFormat="1" applyFill="1" applyBorder="1" applyAlignment="1">
      <alignment horizontal="center"/>
    </xf>
    <xf numFmtId="0" fontId="39" fillId="5" borderId="14" xfId="20" applyFont="1" applyFill="1" applyBorder="1" applyAlignment="1">
      <alignment horizontal="center"/>
    </xf>
    <xf numFmtId="0" fontId="1" fillId="0" borderId="15" xfId="20" applyBorder="1" applyAlignment="1">
      <alignment wrapText="1"/>
    </xf>
    <xf numFmtId="1" fontId="1" fillId="4" borderId="29" xfId="20" applyNumberFormat="1" applyFill="1" applyBorder="1" applyAlignment="1">
      <alignment horizontal="center" wrapText="1"/>
    </xf>
    <xf numFmtId="0" fontId="20" fillId="4" borderId="29" xfId="20" applyFont="1" applyFill="1" applyBorder="1" applyAlignment="1">
      <alignment horizontal="center" wrapText="1"/>
    </xf>
    <xf numFmtId="168" fontId="20" fillId="6" borderId="29" xfId="20" applyNumberFormat="1" applyFont="1" applyFill="1" applyBorder="1" applyAlignment="1">
      <alignment horizontal="center" wrapText="1"/>
    </xf>
    <xf numFmtId="1" fontId="20" fillId="7" borderId="29" xfId="20" applyNumberFormat="1" applyFont="1" applyFill="1" applyBorder="1" applyAlignment="1">
      <alignment horizontal="center" wrapText="1"/>
    </xf>
    <xf numFmtId="14" fontId="20" fillId="4" borderId="29" xfId="20" applyNumberFormat="1" applyFont="1" applyFill="1" applyBorder="1" applyAlignment="1">
      <alignment horizontal="center" wrapText="1"/>
    </xf>
    <xf numFmtId="168" fontId="20" fillId="8" borderId="29" xfId="20" applyNumberFormat="1" applyFont="1" applyFill="1" applyBorder="1" applyAlignment="1">
      <alignment horizontal="center" wrapText="1"/>
    </xf>
    <xf numFmtId="168" fontId="20" fillId="9" borderId="35" xfId="20" applyNumberFormat="1" applyFont="1" applyFill="1" applyBorder="1" applyAlignment="1">
      <alignment horizontal="center" wrapText="1"/>
    </xf>
    <xf numFmtId="1" fontId="1" fillId="9" borderId="16" xfId="20" applyNumberFormat="1" applyFill="1" applyBorder="1" applyAlignment="1">
      <alignment horizontal="center"/>
    </xf>
    <xf numFmtId="2" fontId="1" fillId="9" borderId="16" xfId="20" applyNumberFormat="1" applyFill="1" applyBorder="1" applyAlignment="1">
      <alignment horizontal="center"/>
    </xf>
    <xf numFmtId="0" fontId="20" fillId="9" borderId="16" xfId="20" applyFont="1" applyFill="1" applyBorder="1" applyAlignment="1">
      <alignment horizontal="center"/>
    </xf>
    <xf numFmtId="0" fontId="1" fillId="9" borderId="16" xfId="20" applyFill="1" applyBorder="1" applyAlignment="1">
      <alignment horizontal="center"/>
    </xf>
    <xf numFmtId="168" fontId="1" fillId="9" borderId="16" xfId="20" applyNumberFormat="1" applyFill="1" applyBorder="1" applyAlignment="1">
      <alignment horizontal="center"/>
    </xf>
    <xf numFmtId="168" fontId="1" fillId="9" borderId="16" xfId="20" applyNumberFormat="1" applyFill="1" applyBorder="1" applyAlignment="1">
      <alignment horizontal="center" wrapText="1"/>
    </xf>
    <xf numFmtId="0" fontId="1" fillId="9" borderId="16" xfId="20" applyFill="1" applyBorder="1" applyAlignment="1">
      <alignment horizontal="center" wrapText="1"/>
    </xf>
    <xf numFmtId="14" fontId="1" fillId="9" borderId="16" xfId="20" applyNumberFormat="1" applyFill="1" applyBorder="1" applyAlignment="1">
      <alignment horizontal="center"/>
    </xf>
    <xf numFmtId="0" fontId="1" fillId="9" borderId="28" xfId="20" applyFill="1" applyBorder="1" applyAlignment="1">
      <alignment horizontal="center" wrapText="1"/>
    </xf>
    <xf numFmtId="1" fontId="1" fillId="0" borderId="16" xfId="20" applyNumberFormat="1" applyBorder="1" applyAlignment="1">
      <alignment horizontal="center"/>
    </xf>
    <xf numFmtId="2" fontId="1" fillId="0" borderId="16" xfId="20" applyNumberFormat="1" applyBorder="1" applyAlignment="1">
      <alignment horizontal="center"/>
    </xf>
    <xf numFmtId="0" fontId="1" fillId="0" borderId="16" xfId="20" applyBorder="1" applyAlignment="1">
      <alignment wrapText="1"/>
    </xf>
    <xf numFmtId="0" fontId="1" fillId="0" borderId="16" xfId="20" applyBorder="1" applyAlignment="1">
      <alignment horizontal="center" wrapText="1"/>
    </xf>
    <xf numFmtId="168" fontId="1" fillId="0" borderId="16" xfId="20" applyNumberFormat="1" applyBorder="1" applyAlignment="1">
      <alignment horizontal="center"/>
    </xf>
    <xf numFmtId="0" fontId="1" fillId="0" borderId="16" xfId="20" applyBorder="1" applyAlignment="1">
      <alignment horizontal="center"/>
    </xf>
    <xf numFmtId="9" fontId="1" fillId="0" borderId="16" xfId="20" applyNumberFormat="1" applyBorder="1" applyAlignment="1">
      <alignment horizontal="center" wrapText="1"/>
    </xf>
    <xf numFmtId="14" fontId="1" fillId="0" borderId="29" xfId="20" applyNumberFormat="1" applyBorder="1" applyAlignment="1">
      <alignment horizontal="center"/>
    </xf>
    <xf numFmtId="0" fontId="1" fillId="0" borderId="29" xfId="20" applyBorder="1" applyAlignment="1">
      <alignment wrapText="1"/>
    </xf>
    <xf numFmtId="49" fontId="1" fillId="0" borderId="37" xfId="20" applyNumberFormat="1" applyBorder="1" applyAlignment="1" applyProtection="1">
      <alignment horizontal="center" vertical="center" wrapText="1"/>
      <protection locked="0"/>
    </xf>
    <xf numFmtId="0" fontId="1" fillId="0" borderId="16" xfId="20" applyBorder="1"/>
    <xf numFmtId="49" fontId="1" fillId="0" borderId="38" xfId="20" applyNumberFormat="1" applyBorder="1" applyAlignment="1" applyProtection="1">
      <alignment horizontal="left" vertical="center" wrapText="1"/>
      <protection locked="0"/>
    </xf>
    <xf numFmtId="168" fontId="1" fillId="0" borderId="39" xfId="20" applyNumberFormat="1" applyBorder="1" applyAlignment="1" applyProtection="1">
      <alignment horizontal="center" vertical="center" wrapText="1"/>
      <protection locked="0"/>
    </xf>
    <xf numFmtId="14" fontId="1" fillId="0" borderId="16" xfId="20" applyNumberFormat="1" applyBorder="1" applyAlignment="1">
      <alignment horizontal="center"/>
    </xf>
    <xf numFmtId="49" fontId="1" fillId="0" borderId="40" xfId="20" applyNumberFormat="1" applyBorder="1" applyAlignment="1" applyProtection="1">
      <alignment horizontal="center" vertical="center" wrapText="1"/>
      <protection locked="0"/>
    </xf>
    <xf numFmtId="49" fontId="1" fillId="0" borderId="41" xfId="20" applyNumberFormat="1" applyBorder="1" applyAlignment="1" applyProtection="1">
      <alignment horizontal="left" vertical="center" wrapText="1"/>
      <protection locked="0"/>
    </xf>
    <xf numFmtId="168" fontId="1" fillId="0" borderId="42" xfId="20" applyNumberFormat="1" applyBorder="1" applyAlignment="1" applyProtection="1">
      <alignment horizontal="center" vertical="center" wrapText="1"/>
      <protection locked="0"/>
    </xf>
    <xf numFmtId="0" fontId="1" fillId="0" borderId="23" xfId="20" applyBorder="1"/>
    <xf numFmtId="49" fontId="1" fillId="0" borderId="43" xfId="20" applyNumberFormat="1" applyBorder="1" applyAlignment="1" applyProtection="1">
      <alignment horizontal="center" vertical="center" wrapText="1"/>
      <protection locked="0"/>
    </xf>
    <xf numFmtId="0" fontId="1" fillId="0" borderId="29" xfId="20" applyBorder="1"/>
    <xf numFmtId="49" fontId="1" fillId="0" borderId="44" xfId="20" applyNumberFormat="1" applyBorder="1" applyAlignment="1" applyProtection="1">
      <alignment horizontal="left" vertical="center" wrapText="1"/>
      <protection locked="0"/>
    </xf>
    <xf numFmtId="0" fontId="1" fillId="0" borderId="29" xfId="20" applyBorder="1" applyAlignment="1">
      <alignment horizontal="center" wrapText="1"/>
    </xf>
    <xf numFmtId="168" fontId="1" fillId="0" borderId="45" xfId="20" applyNumberFormat="1" applyBorder="1" applyAlignment="1" applyProtection="1">
      <alignment horizontal="center" vertical="center" wrapText="1"/>
      <protection locked="0"/>
    </xf>
    <xf numFmtId="0" fontId="1" fillId="0" borderId="29" xfId="20" applyBorder="1" applyAlignment="1">
      <alignment horizontal="center"/>
    </xf>
    <xf numFmtId="9" fontId="1" fillId="0" borderId="29" xfId="20" applyNumberFormat="1" applyBorder="1" applyAlignment="1">
      <alignment horizontal="center" wrapText="1"/>
    </xf>
    <xf numFmtId="49" fontId="1" fillId="0" borderId="0" xfId="20" applyNumberFormat="1" applyAlignment="1" applyProtection="1">
      <alignment horizontal="center" vertical="center" wrapText="1"/>
      <protection locked="0"/>
    </xf>
    <xf numFmtId="49" fontId="1" fillId="0" borderId="0" xfId="20" applyNumberFormat="1" applyAlignment="1" applyProtection="1">
      <alignment horizontal="left" vertical="center" wrapText="1"/>
      <protection locked="0"/>
    </xf>
    <xf numFmtId="168" fontId="1" fillId="0" borderId="0" xfId="20" applyNumberFormat="1" applyAlignment="1" applyProtection="1">
      <alignment horizontal="center" vertical="center" wrapText="1"/>
      <protection locked="0"/>
    </xf>
    <xf numFmtId="1" fontId="1" fillId="10" borderId="16" xfId="20" applyNumberFormat="1" applyFill="1" applyBorder="1" applyAlignment="1">
      <alignment horizontal="center"/>
    </xf>
    <xf numFmtId="0" fontId="1" fillId="10" borderId="16" xfId="20" applyFill="1" applyBorder="1"/>
    <xf numFmtId="0" fontId="20" fillId="10" borderId="16" xfId="20" applyFont="1" applyFill="1" applyBorder="1" applyAlignment="1">
      <alignment horizontal="center"/>
    </xf>
    <xf numFmtId="0" fontId="1" fillId="10" borderId="16" xfId="20" applyFill="1" applyBorder="1" applyAlignment="1">
      <alignment horizontal="center"/>
    </xf>
    <xf numFmtId="168" fontId="1" fillId="10" borderId="16" xfId="20" applyNumberFormat="1" applyFill="1" applyBorder="1" applyAlignment="1">
      <alignment horizontal="center"/>
    </xf>
    <xf numFmtId="0" fontId="1" fillId="10" borderId="16" xfId="20" applyFill="1" applyBorder="1" applyAlignment="1">
      <alignment horizontal="center" wrapText="1"/>
    </xf>
    <xf numFmtId="14" fontId="1" fillId="10" borderId="16" xfId="20" applyNumberFormat="1" applyFill="1" applyBorder="1" applyAlignment="1">
      <alignment horizontal="center"/>
    </xf>
    <xf numFmtId="14" fontId="1" fillId="10" borderId="16" xfId="20" applyNumberFormat="1" applyFill="1" applyBorder="1"/>
    <xf numFmtId="0" fontId="1" fillId="10" borderId="28" xfId="20" applyFill="1" applyBorder="1" applyAlignment="1">
      <alignment wrapText="1"/>
    </xf>
    <xf numFmtId="49" fontId="1" fillId="0" borderId="16" xfId="20" applyNumberFormat="1" applyBorder="1" applyAlignment="1">
      <alignment horizontal="center" vertical="top"/>
    </xf>
    <xf numFmtId="9" fontId="1" fillId="0" borderId="16" xfId="20" applyNumberFormat="1" applyBorder="1" applyAlignment="1">
      <alignment horizontal="center"/>
    </xf>
    <xf numFmtId="0" fontId="1" fillId="0" borderId="0" xfId="20" applyAlignment="1">
      <alignment wrapText="1"/>
    </xf>
    <xf numFmtId="0" fontId="1" fillId="0" borderId="46" xfId="20" applyBorder="1"/>
    <xf numFmtId="0" fontId="1" fillId="0" borderId="46" xfId="20" applyBorder="1" applyAlignment="1">
      <alignment horizontal="center"/>
    </xf>
    <xf numFmtId="168" fontId="1" fillId="0" borderId="46" xfId="20" applyNumberFormat="1" applyBorder="1" applyAlignment="1">
      <alignment horizontal="center"/>
    </xf>
    <xf numFmtId="9" fontId="1" fillId="0" borderId="46" xfId="20" applyNumberFormat="1" applyBorder="1" applyAlignment="1">
      <alignment horizontal="center"/>
    </xf>
    <xf numFmtId="0" fontId="1" fillId="0" borderId="30" xfId="20" applyBorder="1" applyAlignment="1">
      <alignment wrapText="1"/>
    </xf>
    <xf numFmtId="0" fontId="1" fillId="0" borderId="28" xfId="20" applyBorder="1" applyAlignment="1">
      <alignment wrapText="1"/>
    </xf>
    <xf numFmtId="0" fontId="1" fillId="0" borderId="0" xfId="20" applyAlignment="1">
      <alignment horizontal="center"/>
    </xf>
  </cellXfs>
  <cellStyles count="21">
    <cellStyle name="Currency 2" xfId="3" xr:uid="{27AD5216-6C46-47E1-828A-7037F3959380}"/>
    <cellStyle name="Currency 3" xfId="8" xr:uid="{4CADD08B-734F-4537-91A8-FC34188F445F}"/>
    <cellStyle name="Currency 4" xfId="13" xr:uid="{62217EDF-0D36-4466-B0C4-F876D1C1CF99}"/>
    <cellStyle name="Currency 5" xfId="15" xr:uid="{6711FF08-9888-4290-8575-2DC2EF5EDBD8}"/>
    <cellStyle name="Currency 6" xfId="18" xr:uid="{DBC68B0D-777E-44DC-A852-951E0DD20280}"/>
    <cellStyle name="Hyperlink" xfId="19" builtinId="8"/>
    <cellStyle name="Normal" xfId="0" builtinId="0"/>
    <cellStyle name="Normal 2" xfId="7" xr:uid="{82FDF8B5-031C-42B6-9063-9A615BC68969}"/>
    <cellStyle name="Normal 2 2 2" xfId="5" xr:uid="{F576D3A7-0F01-46AD-AA99-028B0F808459}"/>
    <cellStyle name="Normal 3" xfId="10" xr:uid="{6DAE62C4-4D1B-44A2-A8F0-7D00C0417860}"/>
    <cellStyle name="Normal 3 2" xfId="6" xr:uid="{F1F3CAD7-3A66-4A8E-ADAB-7B72ECF2BB78}"/>
    <cellStyle name="Normal 4" xfId="11" xr:uid="{75E45816-37A8-46AB-AA46-E34C93326C9C}"/>
    <cellStyle name="Normal 4 2" xfId="1" xr:uid="{23A1B312-B359-4A96-9B79-D24B169118F8}"/>
    <cellStyle name="Normal 5" xfId="14" xr:uid="{403ED6F7-A207-445D-9114-12BC0FCFE01B}"/>
    <cellStyle name="Normal 6" xfId="16" xr:uid="{FFA426AA-FE92-4B4C-A189-830480953707}"/>
    <cellStyle name="Normal 7" xfId="20" xr:uid="{0A3E238A-B054-4625-8793-4170E49F6524}"/>
    <cellStyle name="Normal 9" xfId="2" xr:uid="{B497C872-4C31-4BBB-B3CB-F62FCE8CA7D7}"/>
    <cellStyle name="Percent 2" xfId="4" xr:uid="{27127FEF-FA7A-445C-82D0-23BF02DCBFF9}"/>
    <cellStyle name="Percent 3" xfId="9" xr:uid="{7D6FE72B-C5C3-49EB-9F4B-B0AB472EC80D}"/>
    <cellStyle name="Percent 4" xfId="12" xr:uid="{9D95F4A2-3B3E-4F61-A6BB-1880FD747DDF}"/>
    <cellStyle name="Percent 5" xfId="17" xr:uid="{44B62C15-9F9D-41A8-AE94-C419C1F15B37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2.tif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3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7.gi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9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20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ADB2.BA667DD0" TargetMode="External"/><Relationship Id="rId1" Type="http://schemas.openxmlformats.org/officeDocument/2006/relationships/image" Target="../media/image2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2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</xdr:colOff>
      <xdr:row>0</xdr:row>
      <xdr:rowOff>43815</xdr:rowOff>
    </xdr:from>
    <xdr:ext cx="1093341" cy="882763"/>
    <xdr:pic>
      <xdr:nvPicPr>
        <xdr:cNvPr id="5" name="image3.jpe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" y="43815"/>
          <a:ext cx="1093341" cy="882763"/>
        </a:xfrm>
        <a:prstGeom prst="rect">
          <a:avLst/>
        </a:prstGeom>
      </xdr:spPr>
    </xdr:pic>
    <xdr:clientData/>
  </xdr:oneCellAnchor>
  <xdr:twoCellAnchor>
    <xdr:from>
      <xdr:col>6</xdr:col>
      <xdr:colOff>15240</xdr:colOff>
      <xdr:row>4</xdr:row>
      <xdr:rowOff>158114</xdr:rowOff>
    </xdr:from>
    <xdr:to>
      <xdr:col>12</xdr:col>
      <xdr:colOff>590550</xdr:colOff>
      <xdr:row>15</xdr:row>
      <xdr:rowOff>13335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2AA91AD-4885-4141-8EEC-44BA9A5AD5B3}"/>
            </a:ext>
          </a:extLst>
        </xdr:cNvPr>
        <xdr:cNvSpPr txBox="1"/>
      </xdr:nvSpPr>
      <xdr:spPr>
        <a:xfrm>
          <a:off x="3615690" y="1615439"/>
          <a:ext cx="3318510" cy="1636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5</xdr:row>
      <xdr:rowOff>1902</xdr:rowOff>
    </xdr:from>
    <xdr:to>
      <xdr:col>5</xdr:col>
      <xdr:colOff>1905</xdr:colOff>
      <xdr:row>15</xdr:row>
      <xdr:rowOff>57149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F94FD3E-813E-4EBB-A1E4-7D7B5BEB9162}"/>
            </a:ext>
          </a:extLst>
        </xdr:cNvPr>
        <xdr:cNvSpPr txBox="1"/>
      </xdr:nvSpPr>
      <xdr:spPr>
        <a:xfrm>
          <a:off x="0" y="1621152"/>
          <a:ext cx="3373755" cy="16744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148592</xdr:rowOff>
    </xdr:from>
    <xdr:to>
      <xdr:col>12</xdr:col>
      <xdr:colOff>723900</xdr:colOff>
      <xdr:row>21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281549-FCF6-44A8-96AA-9C2DBE25B9FE}"/>
            </a:ext>
          </a:extLst>
        </xdr:cNvPr>
        <xdr:cNvSpPr txBox="1"/>
      </xdr:nvSpPr>
      <xdr:spPr>
        <a:xfrm>
          <a:off x="0" y="3463292"/>
          <a:ext cx="8153400" cy="8953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Bibles: 60% up front / 30% sale price</a:t>
          </a:r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B&amp;H Books: 58% up front / 30% sale price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LifeWay: no discount / standard 30% discount for LifeWay Authorized Dealers (Must order direct on LifeWay titles to receive a discount. Discount not passed on to distributors for LifeWay titles.)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276225</xdr:rowOff>
    </xdr:from>
    <xdr:to>
      <xdr:col>2</xdr:col>
      <xdr:colOff>38100</xdr:colOff>
      <xdr:row>4</xdr:row>
      <xdr:rowOff>80658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2EC9401-4F93-4AAB-A1E3-147F43F51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57275"/>
          <a:ext cx="1771650" cy="48070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70485</xdr:rowOff>
    </xdr:from>
    <xdr:ext cx="3041904" cy="446404"/>
    <xdr:pic>
      <xdr:nvPicPr>
        <xdr:cNvPr id="3" name="image14.jpeg">
          <a:extLst>
            <a:ext uri="{FF2B5EF4-FFF2-40B4-BE49-F238E27FC236}">
              <a16:creationId xmlns:a16="http://schemas.microsoft.com/office/drawing/2014/main" id="{48887028-AEA9-46B1-BFF0-F9A4312A9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0485"/>
          <a:ext cx="3041904" cy="446404"/>
        </a:xfrm>
        <a:prstGeom prst="rect">
          <a:avLst/>
        </a:prstGeom>
      </xdr:spPr>
    </xdr:pic>
    <xdr:clientData/>
  </xdr:oneCellAnchor>
  <xdr:twoCellAnchor>
    <xdr:from>
      <xdr:col>6</xdr:col>
      <xdr:colOff>15240</xdr:colOff>
      <xdr:row>4</xdr:row>
      <xdr:rowOff>129540</xdr:rowOff>
    </xdr:from>
    <xdr:to>
      <xdr:col>12</xdr:col>
      <xdr:colOff>590550</xdr:colOff>
      <xdr:row>13</xdr:row>
      <xdr:rowOff>160020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EFAE2E8-EE54-454A-AF5C-70C01AA78EB3}"/>
            </a:ext>
          </a:extLst>
        </xdr:cNvPr>
        <xdr:cNvSpPr txBox="1"/>
      </xdr:nvSpPr>
      <xdr:spPr>
        <a:xfrm>
          <a:off x="3691890" y="1596390"/>
          <a:ext cx="3318510" cy="14878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3809</xdr:rowOff>
    </xdr:from>
    <xdr:to>
      <xdr:col>3</xdr:col>
      <xdr:colOff>441960</xdr:colOff>
      <xdr:row>13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56DECE7-A3B7-4CBF-9D59-38F8908FFBD5}"/>
            </a:ext>
          </a:extLst>
        </xdr:cNvPr>
        <xdr:cNvSpPr txBox="1"/>
      </xdr:nvSpPr>
      <xdr:spPr>
        <a:xfrm>
          <a:off x="0" y="1499234"/>
          <a:ext cx="3280410" cy="1405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20954</xdr:colOff>
      <xdr:row>14</xdr:row>
      <xdr:rowOff>14849</xdr:rowOff>
    </xdr:from>
    <xdr:to>
      <xdr:col>12</xdr:col>
      <xdr:colOff>590550</xdr:colOff>
      <xdr:row>15</xdr:row>
      <xdr:rowOff>123874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22BF6A6-45A3-4A9F-8D98-E0CFAD3CE257}"/>
            </a:ext>
          </a:extLst>
        </xdr:cNvPr>
        <xdr:cNvSpPr txBox="1"/>
      </xdr:nvSpPr>
      <xdr:spPr>
        <a:xfrm>
          <a:off x="20954" y="3100949"/>
          <a:ext cx="6989446" cy="270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David C Cook off SRP.</a:t>
          </a:r>
          <a:endParaRPr lang="en-US" sz="105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twoCellAnchor editAs="oneCell">
    <xdr:from>
      <xdr:col>0</xdr:col>
      <xdr:colOff>47625</xdr:colOff>
      <xdr:row>1</xdr:row>
      <xdr:rowOff>28575</xdr:rowOff>
    </xdr:from>
    <xdr:to>
      <xdr:col>2</xdr:col>
      <xdr:colOff>66675</xdr:colOff>
      <xdr:row>3</xdr:row>
      <xdr:rowOff>156858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CE9EFB8-4D4C-44D3-92AE-67DF7901B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38200"/>
          <a:ext cx="1771650" cy="48070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110490</xdr:rowOff>
    </xdr:from>
    <xdr:to>
      <xdr:col>12</xdr:col>
      <xdr:colOff>552450</xdr:colOff>
      <xdr:row>13</xdr:row>
      <xdr:rowOff>125730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0C15A2-938F-4758-B176-207D6AC6F50F}"/>
            </a:ext>
          </a:extLst>
        </xdr:cNvPr>
        <xdr:cNvSpPr txBox="1"/>
      </xdr:nvSpPr>
      <xdr:spPr>
        <a:xfrm>
          <a:off x="3762375" y="1548765"/>
          <a:ext cx="3429000" cy="1472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9524</xdr:colOff>
      <xdr:row>4</xdr:row>
      <xdr:rowOff>76199</xdr:rowOff>
    </xdr:from>
    <xdr:to>
      <xdr:col>4</xdr:col>
      <xdr:colOff>30480</xdr:colOff>
      <xdr:row>13</xdr:row>
      <xdr:rowOff>91440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402C28-D817-4D6F-99B5-B355928637D0}"/>
            </a:ext>
          </a:extLst>
        </xdr:cNvPr>
        <xdr:cNvSpPr txBox="1"/>
      </xdr:nvSpPr>
      <xdr:spPr>
        <a:xfrm>
          <a:off x="9524" y="1592579"/>
          <a:ext cx="3968116" cy="1524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19048</xdr:colOff>
      <xdr:row>14</xdr:row>
      <xdr:rowOff>45720</xdr:rowOff>
    </xdr:from>
    <xdr:to>
      <xdr:col>12</xdr:col>
      <xdr:colOff>708659</xdr:colOff>
      <xdr:row>15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95E9F12-A187-4FED-BCA7-DFEFD0F057AF}"/>
            </a:ext>
          </a:extLst>
        </xdr:cNvPr>
        <xdr:cNvSpPr txBox="1"/>
      </xdr:nvSpPr>
      <xdr:spPr>
        <a:xfrm>
          <a:off x="19048" y="3185160"/>
          <a:ext cx="8477251" cy="264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receive your regular discount with DaySpring off SRP.</a:t>
          </a:r>
          <a:endParaRPr lang="en-US" sz="1050"/>
        </a:p>
      </xdr:txBody>
    </xdr:sp>
    <xdr:clientData/>
  </xdr:twoCellAnchor>
  <xdr:twoCellAnchor editAs="oneCell">
    <xdr:from>
      <xdr:col>0</xdr:col>
      <xdr:colOff>77511</xdr:colOff>
      <xdr:row>0</xdr:row>
      <xdr:rowOff>74295</xdr:rowOff>
    </xdr:from>
    <xdr:to>
      <xdr:col>1</xdr:col>
      <xdr:colOff>809625</xdr:colOff>
      <xdr:row>1</xdr:row>
      <xdr:rowOff>88097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8B3D34-01F7-443C-90D6-9E87AA10A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11" y="74295"/>
          <a:ext cx="1408389" cy="85200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</xdr:row>
      <xdr:rowOff>171450</xdr:rowOff>
    </xdr:from>
    <xdr:to>
      <xdr:col>2</xdr:col>
      <xdr:colOff>38100</xdr:colOff>
      <xdr:row>4</xdr:row>
      <xdr:rowOff>52083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BD3E30D-F2A6-4C35-A0C1-5215166B6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09650"/>
          <a:ext cx="1771650" cy="48070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4</xdr:col>
      <xdr:colOff>68580</xdr:colOff>
      <xdr:row>15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94B0AC-03AE-4D91-95B9-24AE29C82D9A}"/>
            </a:ext>
          </a:extLst>
        </xdr:cNvPr>
        <xdr:cNvSpPr txBox="1"/>
      </xdr:nvSpPr>
      <xdr:spPr>
        <a:xfrm>
          <a:off x="0" y="981076"/>
          <a:ext cx="2506980" cy="15411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74295</xdr:rowOff>
    </xdr:from>
    <xdr:to>
      <xdr:col>12</xdr:col>
      <xdr:colOff>701040</xdr:colOff>
      <xdr:row>17</xdr:row>
      <xdr:rowOff>91440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8D8D907-FA74-4174-8404-6644BD9FEC02}"/>
            </a:ext>
          </a:extLst>
        </xdr:cNvPr>
        <xdr:cNvSpPr txBox="1"/>
      </xdr:nvSpPr>
      <xdr:spPr>
        <a:xfrm>
          <a:off x="0" y="3495675"/>
          <a:ext cx="848868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50"/>
            <a:t>58% discount off listed price maintaining</a:t>
          </a:r>
          <a:r>
            <a:rPr lang="en-US" sz="1050" baseline="0"/>
            <a:t> 40% margin. Discount has also been passed on to distributor.</a:t>
          </a:r>
          <a:endParaRPr lang="en-US" sz="1050"/>
        </a:p>
      </xdr:txBody>
    </xdr:sp>
    <xdr:clientData/>
  </xdr:twoCellAnchor>
  <xdr:oneCellAnchor>
    <xdr:from>
      <xdr:col>0</xdr:col>
      <xdr:colOff>58010</xdr:colOff>
      <xdr:row>0</xdr:row>
      <xdr:rowOff>66675</xdr:rowOff>
    </xdr:from>
    <xdr:ext cx="1380265" cy="1110014"/>
    <xdr:pic>
      <xdr:nvPicPr>
        <xdr:cNvPr id="5" name="Picture 4">
          <a:extLst>
            <a:ext uri="{FF2B5EF4-FFF2-40B4-BE49-F238E27FC236}">
              <a16:creationId xmlns:a16="http://schemas.microsoft.com/office/drawing/2014/main" id="{C15F6634-F3EE-42AD-A10F-0EDD773C0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0" y="66675"/>
          <a:ext cx="1380265" cy="1110014"/>
        </a:xfrm>
        <a:prstGeom prst="rect">
          <a:avLst/>
        </a:prstGeom>
      </xdr:spPr>
    </xdr:pic>
    <xdr:clientData/>
  </xdr:oneCellAnchor>
  <xdr:twoCellAnchor>
    <xdr:from>
      <xdr:col>6</xdr:col>
      <xdr:colOff>22860</xdr:colOff>
      <xdr:row>5</xdr:row>
      <xdr:rowOff>152400</xdr:rowOff>
    </xdr:from>
    <xdr:to>
      <xdr:col>12</xdr:col>
      <xdr:colOff>590550</xdr:colOff>
      <xdr:row>15</xdr:row>
      <xdr:rowOff>34290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820D171-F7C7-4746-AC4D-B99A4E1E02CC}"/>
            </a:ext>
          </a:extLst>
        </xdr:cNvPr>
        <xdr:cNvSpPr txBox="1"/>
      </xdr:nvSpPr>
      <xdr:spPr>
        <a:xfrm>
          <a:off x="3766185" y="1885950"/>
          <a:ext cx="3463290" cy="1501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57150</xdr:colOff>
      <xdr:row>3</xdr:row>
      <xdr:rowOff>0</xdr:rowOff>
    </xdr:from>
    <xdr:to>
      <xdr:col>2</xdr:col>
      <xdr:colOff>76200</xdr:colOff>
      <xdr:row>5</xdr:row>
      <xdr:rowOff>61608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7E5EBAD-ED7F-4BF0-955C-16E48CBD8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14450"/>
          <a:ext cx="1771650" cy="48070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</xdr:colOff>
      <xdr:row>0</xdr:row>
      <xdr:rowOff>64770</xdr:rowOff>
    </xdr:from>
    <xdr:ext cx="2916047" cy="889253"/>
    <xdr:pic>
      <xdr:nvPicPr>
        <xdr:cNvPr id="2" name="image9.jpeg">
          <a:extLst>
            <a:ext uri="{FF2B5EF4-FFF2-40B4-BE49-F238E27FC236}">
              <a16:creationId xmlns:a16="http://schemas.microsoft.com/office/drawing/2014/main" id="{46A2A035-D1BA-45C4-B786-F8D60FE8E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" y="64770"/>
          <a:ext cx="2916047" cy="889253"/>
        </a:xfrm>
        <a:prstGeom prst="rect">
          <a:avLst/>
        </a:prstGeom>
      </xdr:spPr>
    </xdr:pic>
    <xdr:clientData/>
  </xdr:oneCellAnchor>
  <xdr:twoCellAnchor>
    <xdr:from>
      <xdr:col>5</xdr:col>
      <xdr:colOff>224790</xdr:colOff>
      <xdr:row>5</xdr:row>
      <xdr:rowOff>127634</xdr:rowOff>
    </xdr:from>
    <xdr:to>
      <xdr:col>12</xdr:col>
      <xdr:colOff>600075</xdr:colOff>
      <xdr:row>15</xdr:row>
      <xdr:rowOff>68580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C04E6D1-4C45-4023-AB72-19A911EC9203}"/>
            </a:ext>
          </a:extLst>
        </xdr:cNvPr>
        <xdr:cNvSpPr txBox="1"/>
      </xdr:nvSpPr>
      <xdr:spPr>
        <a:xfrm>
          <a:off x="3672840" y="2165984"/>
          <a:ext cx="3347085" cy="15601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6</xdr:row>
      <xdr:rowOff>3808</xdr:rowOff>
    </xdr:from>
    <xdr:to>
      <xdr:col>3</xdr:col>
      <xdr:colOff>400050</xdr:colOff>
      <xdr:row>15</xdr:row>
      <xdr:rowOff>30480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93B1999-E52A-436E-87B5-C72A0FD4B733}"/>
            </a:ext>
          </a:extLst>
        </xdr:cNvPr>
        <xdr:cNvSpPr txBox="1"/>
      </xdr:nvSpPr>
      <xdr:spPr>
        <a:xfrm>
          <a:off x="0" y="2070733"/>
          <a:ext cx="3238500" cy="14839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16</xdr:row>
      <xdr:rowOff>53339</xdr:rowOff>
    </xdr:from>
    <xdr:to>
      <xdr:col>12</xdr:col>
      <xdr:colOff>670560</xdr:colOff>
      <xdr:row>18</xdr:row>
      <xdr:rowOff>666750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2C03C77-40F1-4E17-952E-6AD72DA129C3}"/>
            </a:ext>
          </a:extLst>
        </xdr:cNvPr>
        <xdr:cNvSpPr txBox="1"/>
      </xdr:nvSpPr>
      <xdr:spPr>
        <a:xfrm>
          <a:off x="0" y="3931919"/>
          <a:ext cx="8191500" cy="9486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 discount off list price (upfront discounts).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Frontlist Titles: on-sale through August 2022, Code: WINSUM22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100+ units = +5% discount + 90 days dating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50 - 99 units = +3% discount + 90 days dating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1 - 49 units = standard discount + 90 days dating</a:t>
          </a:r>
        </a:p>
      </xdr:txBody>
    </xdr:sp>
    <xdr:clientData/>
  </xdr:twoCellAnchor>
  <xdr:twoCellAnchor editAs="oneCell">
    <xdr:from>
      <xdr:col>0</xdr:col>
      <xdr:colOff>66675</xdr:colOff>
      <xdr:row>3</xdr:row>
      <xdr:rowOff>19050</xdr:rowOff>
    </xdr:from>
    <xdr:to>
      <xdr:col>2</xdr:col>
      <xdr:colOff>85725</xdr:colOff>
      <xdr:row>4</xdr:row>
      <xdr:rowOff>204483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1C2AF83-0D4B-46E5-88D8-C5F5344FA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52525"/>
          <a:ext cx="1771650" cy="48070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34924</xdr:rowOff>
    </xdr:from>
    <xdr:to>
      <xdr:col>2</xdr:col>
      <xdr:colOff>1236345</xdr:colOff>
      <xdr:row>0</xdr:row>
      <xdr:rowOff>293370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E3BE4F31-3A6B-484F-A093-80C673337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34924"/>
          <a:ext cx="2482215" cy="2584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152400</xdr:rowOff>
    </xdr:from>
    <xdr:to>
      <xdr:col>12</xdr:col>
      <xdr:colOff>581025</xdr:colOff>
      <xdr:row>14</xdr:row>
      <xdr:rowOff>122701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7DF265-8BF2-4D71-A158-061142B2C150}"/>
            </a:ext>
          </a:extLst>
        </xdr:cNvPr>
        <xdr:cNvSpPr txBox="1"/>
      </xdr:nvSpPr>
      <xdr:spPr>
        <a:xfrm>
          <a:off x="3771900" y="1952625"/>
          <a:ext cx="3448050" cy="1427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1</xdr:colOff>
      <xdr:row>15</xdr:row>
      <xdr:rowOff>22860</xdr:rowOff>
    </xdr:from>
    <xdr:to>
      <xdr:col>12</xdr:col>
      <xdr:colOff>632460</xdr:colOff>
      <xdr:row>18</xdr:row>
      <xdr:rowOff>53340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8E8719-E9FB-4FAB-9D71-F774A30D28A9}"/>
            </a:ext>
          </a:extLst>
        </xdr:cNvPr>
        <xdr:cNvSpPr txBox="1"/>
      </xdr:nvSpPr>
      <xdr:spPr>
        <a:xfrm>
          <a:off x="1" y="3512820"/>
          <a:ext cx="8420099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receive a 46% discount on the list price, use promo code MUNCE20. To take advantage of the promo code, call IVP's Customer Contact Center at 800-843-9487 and mention the promo code. This will only apply to the titles advertised in the catalog.</a:t>
          </a:r>
          <a:endParaRPr lang="en-US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447674</xdr:colOff>
      <xdr:row>2</xdr:row>
      <xdr:rowOff>70966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F835D5-34FE-4097-8336-25A578163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0274" cy="118539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99060</xdr:rowOff>
    </xdr:from>
    <xdr:to>
      <xdr:col>4</xdr:col>
      <xdr:colOff>47624</xdr:colOff>
      <xdr:row>14</xdr:row>
      <xdr:rowOff>117231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44831D5-2610-4B3C-9F13-F4F63F349666}"/>
            </a:ext>
          </a:extLst>
        </xdr:cNvPr>
        <xdr:cNvSpPr txBox="1"/>
      </xdr:nvSpPr>
      <xdr:spPr>
        <a:xfrm>
          <a:off x="0" y="1805940"/>
          <a:ext cx="3994784" cy="1526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247650</xdr:colOff>
      <xdr:row>0</xdr:row>
      <xdr:rowOff>933450</xdr:rowOff>
    </xdr:from>
    <xdr:to>
      <xdr:col>2</xdr:col>
      <xdr:colOff>266700</xdr:colOff>
      <xdr:row>3</xdr:row>
      <xdr:rowOff>137808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9058E06-F58F-448F-871E-B99465DFC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33450"/>
          <a:ext cx="1771650" cy="48070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</xdr:colOff>
      <xdr:row>5</xdr:row>
      <xdr:rowOff>89535</xdr:rowOff>
    </xdr:from>
    <xdr:to>
      <xdr:col>12</xdr:col>
      <xdr:colOff>552450</xdr:colOff>
      <xdr:row>14</xdr:row>
      <xdr:rowOff>139065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39E9B7-7159-4044-B042-E2821C709619}"/>
            </a:ext>
          </a:extLst>
        </xdr:cNvPr>
        <xdr:cNvSpPr txBox="1"/>
      </xdr:nvSpPr>
      <xdr:spPr>
        <a:xfrm>
          <a:off x="3678554" y="1708785"/>
          <a:ext cx="3293746" cy="1506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5</xdr:row>
      <xdr:rowOff>142874</xdr:rowOff>
    </xdr:from>
    <xdr:to>
      <xdr:col>3</xdr:col>
      <xdr:colOff>403860</xdr:colOff>
      <xdr:row>14</xdr:row>
      <xdr:rowOff>129540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556FD6-B364-43A2-8D23-5FCB51CDA13F}"/>
            </a:ext>
          </a:extLst>
        </xdr:cNvPr>
        <xdr:cNvSpPr txBox="1"/>
      </xdr:nvSpPr>
      <xdr:spPr>
        <a:xfrm>
          <a:off x="9525" y="981074"/>
          <a:ext cx="2223135" cy="1495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15</xdr:row>
      <xdr:rowOff>93345</xdr:rowOff>
    </xdr:from>
    <xdr:to>
      <xdr:col>12</xdr:col>
      <xdr:colOff>542925</xdr:colOff>
      <xdr:row>17</xdr:row>
      <xdr:rowOff>78153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359F25D-7394-4798-932C-6E1C5A840324}"/>
            </a:ext>
          </a:extLst>
        </xdr:cNvPr>
        <xdr:cNvSpPr txBox="1"/>
      </xdr:nvSpPr>
      <xdr:spPr>
        <a:xfrm>
          <a:off x="0" y="3331845"/>
          <a:ext cx="6962775" cy="289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off SRP.</a:t>
          </a:r>
          <a:endParaRPr lang="en-US" sz="1050"/>
        </a:p>
      </xdr:txBody>
    </xdr:sp>
    <xdr:clientData/>
  </xdr:twoCellAnchor>
  <xdr:oneCellAnchor>
    <xdr:from>
      <xdr:col>0</xdr:col>
      <xdr:colOff>51435</xdr:colOff>
      <xdr:row>0</xdr:row>
      <xdr:rowOff>116205</xdr:rowOff>
    </xdr:from>
    <xdr:ext cx="1929765" cy="552090"/>
    <xdr:pic>
      <xdr:nvPicPr>
        <xdr:cNvPr id="6" name="Picture 5">
          <a:extLst>
            <a:ext uri="{FF2B5EF4-FFF2-40B4-BE49-F238E27FC236}">
              <a16:creationId xmlns:a16="http://schemas.microsoft.com/office/drawing/2014/main" id="{7CA12884-2796-4205-BA9A-7B44875D0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" y="116205"/>
          <a:ext cx="1929765" cy="552090"/>
        </a:xfrm>
        <a:prstGeom prst="rect">
          <a:avLst/>
        </a:prstGeom>
      </xdr:spPr>
    </xdr:pic>
    <xdr:clientData/>
  </xdr:oneCellAnchor>
  <xdr:twoCellAnchor editAs="oneCell">
    <xdr:from>
      <xdr:col>0</xdr:col>
      <xdr:colOff>57150</xdr:colOff>
      <xdr:row>1</xdr:row>
      <xdr:rowOff>219075</xdr:rowOff>
    </xdr:from>
    <xdr:to>
      <xdr:col>2</xdr:col>
      <xdr:colOff>76200</xdr:colOff>
      <xdr:row>4</xdr:row>
      <xdr:rowOff>33033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7422A85-CB97-4D23-B3D1-6756BF009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00125"/>
          <a:ext cx="1771650" cy="48070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106680</xdr:rowOff>
    </xdr:from>
    <xdr:to>
      <xdr:col>4</xdr:col>
      <xdr:colOff>91440</xdr:colOff>
      <xdr:row>13</xdr:row>
      <xdr:rowOff>83819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743DF4-080C-4FC2-A2CB-617B433C2BBE}"/>
            </a:ext>
          </a:extLst>
        </xdr:cNvPr>
        <xdr:cNvSpPr txBox="1"/>
      </xdr:nvSpPr>
      <xdr:spPr>
        <a:xfrm>
          <a:off x="0" y="1920240"/>
          <a:ext cx="3878580" cy="1485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13</xdr:row>
      <xdr:rowOff>99061</xdr:rowOff>
    </xdr:from>
    <xdr:to>
      <xdr:col>12</xdr:col>
      <xdr:colOff>685800</xdr:colOff>
      <xdr:row>15</xdr:row>
      <xdr:rowOff>106681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60284D-3A76-41BC-B472-71EEDD32364B}"/>
            </a:ext>
          </a:extLst>
        </xdr:cNvPr>
        <xdr:cNvSpPr txBox="1"/>
      </xdr:nvSpPr>
      <xdr:spPr>
        <a:xfrm>
          <a:off x="0" y="3421381"/>
          <a:ext cx="820674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Notes: Accounts will receive upfront discount off the sale prices. $150 net orders receive free freight.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91441</xdr:colOff>
      <xdr:row>4</xdr:row>
      <xdr:rowOff>95250</xdr:rowOff>
    </xdr:from>
    <xdr:to>
      <xdr:col>12</xdr:col>
      <xdr:colOff>590551</xdr:colOff>
      <xdr:row>13</xdr:row>
      <xdr:rowOff>32385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4DCA17-6587-41FB-B4B0-6CAB0CB8B48B}"/>
            </a:ext>
          </a:extLst>
        </xdr:cNvPr>
        <xdr:cNvSpPr txBox="1"/>
      </xdr:nvSpPr>
      <xdr:spPr>
        <a:xfrm>
          <a:off x="4061461" y="1908810"/>
          <a:ext cx="4050030" cy="14458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oneCellAnchor>
    <xdr:from>
      <xdr:col>0</xdr:col>
      <xdr:colOff>60959</xdr:colOff>
      <xdr:row>0</xdr:row>
      <xdr:rowOff>297180</xdr:rowOff>
    </xdr:from>
    <xdr:ext cx="3387091" cy="415793"/>
    <xdr:pic>
      <xdr:nvPicPr>
        <xdr:cNvPr id="6" name="Picture 5">
          <a:extLst>
            <a:ext uri="{FF2B5EF4-FFF2-40B4-BE49-F238E27FC236}">
              <a16:creationId xmlns:a16="http://schemas.microsoft.com/office/drawing/2014/main" id="{FAD4C15C-1590-443E-9FED-BE2C85872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" y="297180"/>
          <a:ext cx="3387091" cy="415793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</xdr:colOff>
      <xdr:row>1</xdr:row>
      <xdr:rowOff>171450</xdr:rowOff>
    </xdr:from>
    <xdr:to>
      <xdr:col>2</xdr:col>
      <xdr:colOff>47625</xdr:colOff>
      <xdr:row>3</xdr:row>
      <xdr:rowOff>128283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10FCCB5-7D03-4FCA-909C-27B6FF2BD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00"/>
          <a:ext cx="1771650" cy="48070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80009</xdr:colOff>
      <xdr:row>0</xdr:row>
      <xdr:rowOff>55245</xdr:rowOff>
    </xdr:from>
    <xdr:ext cx="1811087" cy="916305"/>
    <xdr:pic>
      <xdr:nvPicPr>
        <xdr:cNvPr id="5" name="image24.jpeg">
          <a:extLst>
            <a:ext uri="{FF2B5EF4-FFF2-40B4-BE49-F238E27FC236}">
              <a16:creationId xmlns:a16="http://schemas.microsoft.com/office/drawing/2014/main" id="{9DDE3DC9-03FB-42FE-A796-CA0061E5E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" y="55245"/>
          <a:ext cx="1811087" cy="916305"/>
        </a:xfrm>
        <a:prstGeom prst="rect">
          <a:avLst/>
        </a:prstGeom>
      </xdr:spPr>
    </xdr:pic>
    <xdr:clientData/>
  </xdr:oneCellAnchor>
  <xdr:twoCellAnchor>
    <xdr:from>
      <xdr:col>6</xdr:col>
      <xdr:colOff>13335</xdr:colOff>
      <xdr:row>5</xdr:row>
      <xdr:rowOff>13335</xdr:rowOff>
    </xdr:from>
    <xdr:to>
      <xdr:col>12</xdr:col>
      <xdr:colOff>581025</xdr:colOff>
      <xdr:row>14</xdr:row>
      <xdr:rowOff>78105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526FE3E-0B35-4C43-9704-126D036AE338}"/>
            </a:ext>
          </a:extLst>
        </xdr:cNvPr>
        <xdr:cNvSpPr txBox="1"/>
      </xdr:nvSpPr>
      <xdr:spPr>
        <a:xfrm>
          <a:off x="3689985" y="1623060"/>
          <a:ext cx="3310890" cy="15220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26669</xdr:colOff>
      <xdr:row>5</xdr:row>
      <xdr:rowOff>7619</xdr:rowOff>
    </xdr:from>
    <xdr:to>
      <xdr:col>5</xdr:col>
      <xdr:colOff>123824</xdr:colOff>
      <xdr:row>14</xdr:row>
      <xdr:rowOff>106680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0908B8-0DAA-4585-8B9C-EF828DC07338}"/>
            </a:ext>
          </a:extLst>
        </xdr:cNvPr>
        <xdr:cNvSpPr txBox="1"/>
      </xdr:nvSpPr>
      <xdr:spPr>
        <a:xfrm>
          <a:off x="26669" y="1638299"/>
          <a:ext cx="4067175" cy="1607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9527</xdr:rowOff>
    </xdr:from>
    <xdr:to>
      <xdr:col>12</xdr:col>
      <xdr:colOff>723900</xdr:colOff>
      <xdr:row>21</xdr:row>
      <xdr:rowOff>83821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2BB39C9-06A3-4794-ADD0-BEC15B1C01F5}"/>
            </a:ext>
          </a:extLst>
        </xdr:cNvPr>
        <xdr:cNvSpPr txBox="1"/>
      </xdr:nvSpPr>
      <xdr:spPr>
        <a:xfrm>
          <a:off x="0" y="3316607"/>
          <a:ext cx="8244840" cy="10801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/>
            <a:t>Freight Charges: Order $150 - $499 = 15%; Order $500 - $1499 = 12%; Order $1500 - $2499 = 9%; Order $2500+ = 7%</a:t>
          </a:r>
        </a:p>
        <a:p>
          <a:r>
            <a:rPr lang="en-US"/>
            <a:t>$250 Opening Order</a:t>
          </a:r>
        </a:p>
        <a:p>
          <a:r>
            <a:rPr lang="en-US"/>
            <a:t>$100 Minimum Reorder</a:t>
          </a:r>
        </a:p>
        <a:p>
          <a:r>
            <a:rPr lang="en-US"/>
            <a:t>Smaller Item Minimums: $0 - $2.99 sold in quantities of 6; $3.00 - $5.99 sold in quantities of 4; $6.00 - $8.99 sold in quantities of 2</a:t>
          </a:r>
        </a:p>
        <a:p>
          <a:pPr eaLnBrk="1" fontAlgn="auto" latinLnBrk="0" hangingPunct="1"/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47625</xdr:colOff>
      <xdr:row>1</xdr:row>
      <xdr:rowOff>314325</xdr:rowOff>
    </xdr:from>
    <xdr:to>
      <xdr:col>2</xdr:col>
      <xdr:colOff>66675</xdr:colOff>
      <xdr:row>4</xdr:row>
      <xdr:rowOff>118758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76079AF-8864-44A4-AD6C-1E50551A8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95375"/>
          <a:ext cx="1771650" cy="48070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62866</xdr:colOff>
      <xdr:row>0</xdr:row>
      <xdr:rowOff>62865</xdr:rowOff>
    </xdr:from>
    <xdr:ext cx="1318260" cy="989918"/>
    <xdr:pic>
      <xdr:nvPicPr>
        <xdr:cNvPr id="2" name="image13.jpeg">
          <a:extLst>
            <a:ext uri="{FF2B5EF4-FFF2-40B4-BE49-F238E27FC236}">
              <a16:creationId xmlns:a16="http://schemas.microsoft.com/office/drawing/2014/main" id="{B4C81D6D-BFBD-497D-ACF0-B85D2F278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6" y="62865"/>
          <a:ext cx="1318260" cy="989918"/>
        </a:xfrm>
        <a:prstGeom prst="rect">
          <a:avLst/>
        </a:prstGeom>
      </xdr:spPr>
    </xdr:pic>
    <xdr:clientData/>
  </xdr:oneCellAnchor>
  <xdr:twoCellAnchor>
    <xdr:from>
      <xdr:col>6</xdr:col>
      <xdr:colOff>20955</xdr:colOff>
      <xdr:row>6</xdr:row>
      <xdr:rowOff>108584</xdr:rowOff>
    </xdr:from>
    <xdr:to>
      <xdr:col>12</xdr:col>
      <xdr:colOff>581025</xdr:colOff>
      <xdr:row>15</xdr:row>
      <xdr:rowOff>127634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3385F73-C5AE-4C54-B010-F033E5D13A7E}"/>
            </a:ext>
          </a:extLst>
        </xdr:cNvPr>
        <xdr:cNvSpPr txBox="1"/>
      </xdr:nvSpPr>
      <xdr:spPr>
        <a:xfrm>
          <a:off x="3697605" y="1765934"/>
          <a:ext cx="3303270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6</xdr:row>
      <xdr:rowOff>121920</xdr:rowOff>
    </xdr:from>
    <xdr:to>
      <xdr:col>5</xdr:col>
      <xdr:colOff>57150</xdr:colOff>
      <xdr:row>15</xdr:row>
      <xdr:rowOff>160019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58DBCF3-D547-4784-B6FA-92776B1C9F97}"/>
            </a:ext>
          </a:extLst>
        </xdr:cNvPr>
        <xdr:cNvSpPr txBox="1"/>
      </xdr:nvSpPr>
      <xdr:spPr>
        <a:xfrm>
          <a:off x="0" y="1788795"/>
          <a:ext cx="3371850" cy="1495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15240</xdr:colOff>
      <xdr:row>16</xdr:row>
      <xdr:rowOff>68580</xdr:rowOff>
    </xdr:from>
    <xdr:to>
      <xdr:col>12</xdr:col>
      <xdr:colOff>7620</xdr:colOff>
      <xdr:row>18</xdr:row>
      <xdr:rowOff>121920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FE7ECB2-9F7E-411A-BC7A-9AF2A5FEDE74}"/>
            </a:ext>
          </a:extLst>
        </xdr:cNvPr>
        <xdr:cNvSpPr txBox="1"/>
      </xdr:nvSpPr>
      <xdr:spPr>
        <a:xfrm>
          <a:off x="15240" y="2750820"/>
          <a:ext cx="73075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Order directly from Anchor.</a:t>
          </a:r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38100</xdr:rowOff>
    </xdr:from>
    <xdr:to>
      <xdr:col>2</xdr:col>
      <xdr:colOff>19050</xdr:colOff>
      <xdr:row>6</xdr:row>
      <xdr:rowOff>23508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E18429C-DF65-4DA1-9B94-6548A74C7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9675"/>
          <a:ext cx="1771650" cy="4807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</xdr:colOff>
      <xdr:row>0</xdr:row>
      <xdr:rowOff>74295</xdr:rowOff>
    </xdr:from>
    <xdr:to>
      <xdr:col>3</xdr:col>
      <xdr:colOff>297256</xdr:colOff>
      <xdr:row>0</xdr:row>
      <xdr:rowOff>733877</xdr:rowOff>
    </xdr:to>
    <xdr:pic>
      <xdr:nvPicPr>
        <xdr:cNvPr id="4" name="image3.jpeg">
          <a:extLst>
            <a:ext uri="{FF2B5EF4-FFF2-40B4-BE49-F238E27FC236}">
              <a16:creationId xmlns:a16="http://schemas.microsoft.com/office/drawing/2014/main" id="{88F4E0AB-18FF-4205-B2EB-BDC16A27B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" y="74295"/>
          <a:ext cx="2905201" cy="659582"/>
        </a:xfrm>
        <a:prstGeom prst="rect">
          <a:avLst/>
        </a:prstGeom>
      </xdr:spPr>
    </xdr:pic>
    <xdr:clientData/>
  </xdr:twoCellAnchor>
  <xdr:twoCellAnchor>
    <xdr:from>
      <xdr:col>6</xdr:col>
      <xdr:colOff>9525</xdr:colOff>
      <xdr:row>5</xdr:row>
      <xdr:rowOff>30480</xdr:rowOff>
    </xdr:from>
    <xdr:to>
      <xdr:col>13</xdr:col>
      <xdr:colOff>0</xdr:colOff>
      <xdr:row>14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E7C703E-EA9F-42A6-B3C5-78433410F57F}"/>
            </a:ext>
          </a:extLst>
        </xdr:cNvPr>
        <xdr:cNvSpPr txBox="1"/>
      </xdr:nvSpPr>
      <xdr:spPr>
        <a:xfrm>
          <a:off x="3686175" y="1535430"/>
          <a:ext cx="3343275" cy="15316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4</xdr:row>
      <xdr:rowOff>133348</xdr:rowOff>
    </xdr:from>
    <xdr:to>
      <xdr:col>4</xdr:col>
      <xdr:colOff>30480</xdr:colOff>
      <xdr:row>14</xdr:row>
      <xdr:rowOff>45720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B83E620-0EC1-4084-8E3E-520CB17F0FD0}"/>
            </a:ext>
          </a:extLst>
        </xdr:cNvPr>
        <xdr:cNvSpPr txBox="1"/>
      </xdr:nvSpPr>
      <xdr:spPr>
        <a:xfrm>
          <a:off x="0" y="1443988"/>
          <a:ext cx="3992880" cy="15887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30480</xdr:rowOff>
    </xdr:from>
    <xdr:to>
      <xdr:col>13</xdr:col>
      <xdr:colOff>9524</xdr:colOff>
      <xdr:row>17</xdr:row>
      <xdr:rowOff>114300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043CCEB-4998-4379-B38B-779179E93185}"/>
            </a:ext>
          </a:extLst>
        </xdr:cNvPr>
        <xdr:cNvSpPr txBox="1"/>
      </xdr:nvSpPr>
      <xdr:spPr>
        <a:xfrm>
          <a:off x="0" y="3230880"/>
          <a:ext cx="8261984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Notes: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Munce accounts will receive their normal up-front discount of 45% off of the sale prices.</a:t>
          </a:r>
        </a:p>
      </xdr:txBody>
    </xdr:sp>
    <xdr:clientData/>
  </xdr:twoCellAnchor>
  <xdr:twoCellAnchor editAs="oneCell">
    <xdr:from>
      <xdr:col>0</xdr:col>
      <xdr:colOff>0</xdr:colOff>
      <xdr:row>1</xdr:row>
      <xdr:rowOff>133350</xdr:rowOff>
    </xdr:from>
    <xdr:to>
      <xdr:col>2</xdr:col>
      <xdr:colOff>19050</xdr:colOff>
      <xdr:row>4</xdr:row>
      <xdr:rowOff>42558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1063846-F779-495D-8E19-F64D40A36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4400"/>
          <a:ext cx="1771650" cy="48070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</xdr:colOff>
      <xdr:row>4</xdr:row>
      <xdr:rowOff>123825</xdr:rowOff>
    </xdr:to>
    <xdr:pic>
      <xdr:nvPicPr>
        <xdr:cNvPr id="2" name="Picture 13" descr="cid:image001.jpg@01D492E9.021AC0D0">
          <a:extLst>
            <a:ext uri="{FF2B5EF4-FFF2-40B4-BE49-F238E27FC236}">
              <a16:creationId xmlns:a16="http://schemas.microsoft.com/office/drawing/2014/main" id="{3CC723C1-EA08-448D-BE37-ACF16AEA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425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247984</xdr:colOff>
      <xdr:row>2</xdr:row>
      <xdr:rowOff>281940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1F3492-CD94-4063-863D-C8ED66FD4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86484" cy="1219200"/>
        </a:xfrm>
        <a:prstGeom prst="rect">
          <a:avLst/>
        </a:prstGeom>
      </xdr:spPr>
    </xdr:pic>
    <xdr:clientData/>
  </xdr:twoCellAnchor>
  <xdr:twoCellAnchor>
    <xdr:from>
      <xdr:col>6</xdr:col>
      <xdr:colOff>17146</xdr:colOff>
      <xdr:row>5</xdr:row>
      <xdr:rowOff>17144</xdr:rowOff>
    </xdr:from>
    <xdr:to>
      <xdr:col>12</xdr:col>
      <xdr:colOff>571500</xdr:colOff>
      <xdr:row>13</xdr:row>
      <xdr:rowOff>104822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6E0C5E-E2C7-4127-85B3-A6074FDA8B50}"/>
            </a:ext>
          </a:extLst>
        </xdr:cNvPr>
        <xdr:cNvSpPr txBox="1"/>
      </xdr:nvSpPr>
      <xdr:spPr>
        <a:xfrm>
          <a:off x="3560446" y="1712594"/>
          <a:ext cx="3297554" cy="13830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28575</xdr:colOff>
      <xdr:row>5</xdr:row>
      <xdr:rowOff>28574</xdr:rowOff>
    </xdr:from>
    <xdr:to>
      <xdr:col>5</xdr:col>
      <xdr:colOff>66675</xdr:colOff>
      <xdr:row>13</xdr:row>
      <xdr:rowOff>145317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C21AC6C-C72B-40B7-A753-8B7E2F874F28}"/>
            </a:ext>
          </a:extLst>
        </xdr:cNvPr>
        <xdr:cNvSpPr txBox="1"/>
      </xdr:nvSpPr>
      <xdr:spPr>
        <a:xfrm>
          <a:off x="28575" y="1724024"/>
          <a:ext cx="3352800" cy="1412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</a:t>
          </a:r>
          <a:r>
            <a:rPr lang="en-US" sz="900" u="sng"/>
            <a:t>________</a:t>
          </a:r>
          <a:r>
            <a:rPr lang="en-US" sz="900"/>
            <a:t>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96520</xdr:rowOff>
    </xdr:from>
    <xdr:to>
      <xdr:col>12</xdr:col>
      <xdr:colOff>701040</xdr:colOff>
      <xdr:row>15</xdr:row>
      <xdr:rowOff>388620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A71E0D9-4673-4547-A915-4456F10E306D}"/>
            </a:ext>
          </a:extLst>
        </xdr:cNvPr>
        <xdr:cNvSpPr txBox="1"/>
      </xdr:nvSpPr>
      <xdr:spPr>
        <a:xfrm>
          <a:off x="0" y="4660900"/>
          <a:ext cx="8221980" cy="688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Sabina DVD Promo price: $16.97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/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55% discount to retailers through Anchor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Products: Order through Anchor - extended discounts through Anchor to keep your margin at 40%; Books set up at Anchor @ $5.00 net for Munce stores</a:t>
          </a:r>
          <a:r>
            <a:rPr lang="en-US" sz="1050"/>
            <a:t> </a:t>
          </a:r>
        </a:p>
      </xdr:txBody>
    </xdr:sp>
    <xdr:clientData/>
  </xdr:twoCellAnchor>
  <xdr:twoCellAnchor editAs="oneCell">
    <xdr:from>
      <xdr:col>0</xdr:col>
      <xdr:colOff>95250</xdr:colOff>
      <xdr:row>3</xdr:row>
      <xdr:rowOff>70485</xdr:rowOff>
    </xdr:from>
    <xdr:to>
      <xdr:col>2</xdr:col>
      <xdr:colOff>114300</xdr:colOff>
      <xdr:row>5</xdr:row>
      <xdr:rowOff>7620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3012B54-5347-4E19-BB10-35A58F56A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518285"/>
          <a:ext cx="2114550" cy="5314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</xdr:colOff>
      <xdr:row>0</xdr:row>
      <xdr:rowOff>91440</xdr:rowOff>
    </xdr:from>
    <xdr:ext cx="1258925" cy="836944"/>
    <xdr:pic>
      <xdr:nvPicPr>
        <xdr:cNvPr id="4" name="image3.jpeg">
          <a:extLst>
            <a:ext uri="{FF2B5EF4-FFF2-40B4-BE49-F238E27FC236}">
              <a16:creationId xmlns:a16="http://schemas.microsoft.com/office/drawing/2014/main" id="{A639A769-BCEC-4121-BBC5-B48CF616D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91440"/>
          <a:ext cx="1258925" cy="83694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15</xdr:row>
      <xdr:rowOff>114299</xdr:rowOff>
    </xdr:from>
    <xdr:to>
      <xdr:col>13</xdr:col>
      <xdr:colOff>15240</xdr:colOff>
      <xdr:row>17</xdr:row>
      <xdr:rowOff>106680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5DE2A9E-EC33-42A2-9676-A401FF703C6A}"/>
            </a:ext>
          </a:extLst>
        </xdr:cNvPr>
        <xdr:cNvSpPr txBox="1"/>
      </xdr:nvSpPr>
      <xdr:spPr>
        <a:xfrm>
          <a:off x="0" y="3337559"/>
          <a:ext cx="8267700" cy="3886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Barbour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>
    <xdr:from>
      <xdr:col>0</xdr:col>
      <xdr:colOff>0</xdr:colOff>
      <xdr:row>5</xdr:row>
      <xdr:rowOff>53340</xdr:rowOff>
    </xdr:from>
    <xdr:to>
      <xdr:col>3</xdr:col>
      <xdr:colOff>480060</xdr:colOff>
      <xdr:row>14</xdr:row>
      <xdr:rowOff>160020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561C341-EB87-4E55-AEF5-8EFCD548FBE3}"/>
            </a:ext>
          </a:extLst>
        </xdr:cNvPr>
        <xdr:cNvSpPr txBox="1"/>
      </xdr:nvSpPr>
      <xdr:spPr>
        <a:xfrm>
          <a:off x="0" y="1531620"/>
          <a:ext cx="3893820" cy="16154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6</xdr:col>
      <xdr:colOff>9525</xdr:colOff>
      <xdr:row>5</xdr:row>
      <xdr:rowOff>3114</xdr:rowOff>
    </xdr:from>
    <xdr:to>
      <xdr:col>13</xdr:col>
      <xdr:colOff>9524</xdr:colOff>
      <xdr:row>14</xdr:row>
      <xdr:rowOff>160020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267836B-AC6E-48DC-9A91-CA537C11A090}"/>
            </a:ext>
          </a:extLst>
        </xdr:cNvPr>
        <xdr:cNvSpPr txBox="1"/>
      </xdr:nvSpPr>
      <xdr:spPr>
        <a:xfrm>
          <a:off x="3686175" y="1469964"/>
          <a:ext cx="3352799" cy="16142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2</xdr:col>
      <xdr:colOff>19050</xdr:colOff>
      <xdr:row>4</xdr:row>
      <xdr:rowOff>128283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A7C6374-8AB7-4E20-B9F0-DFECEFC2C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8700"/>
          <a:ext cx="1771650" cy="4807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68580</xdr:rowOff>
    </xdr:from>
    <xdr:to>
      <xdr:col>12</xdr:col>
      <xdr:colOff>15240</xdr:colOff>
      <xdr:row>16</xdr:row>
      <xdr:rowOff>152398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BAEFACD-E5F8-449A-8BAA-5E1D99A58862}"/>
            </a:ext>
          </a:extLst>
        </xdr:cNvPr>
        <xdr:cNvSpPr txBox="1"/>
      </xdr:nvSpPr>
      <xdr:spPr>
        <a:xfrm>
          <a:off x="0" y="3291840"/>
          <a:ext cx="8267700" cy="312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Burton &amp; Burton off SRP. </a:t>
          </a:r>
          <a:endParaRPr lang="en-US">
            <a:effectLst/>
          </a:endParaRPr>
        </a:p>
        <a:p>
          <a:endParaRPr lang="en-US" sz="1050"/>
        </a:p>
      </xdr:txBody>
    </xdr:sp>
    <xdr:clientData/>
  </xdr:twoCellAnchor>
  <xdr:twoCellAnchor>
    <xdr:from>
      <xdr:col>0</xdr:col>
      <xdr:colOff>0</xdr:colOff>
      <xdr:row>5</xdr:row>
      <xdr:rowOff>53340</xdr:rowOff>
    </xdr:from>
    <xdr:to>
      <xdr:col>3</xdr:col>
      <xdr:colOff>434340</xdr:colOff>
      <xdr:row>14</xdr:row>
      <xdr:rowOff>160020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D101EF-52D1-4FDC-BDCC-44E78F02D3E0}"/>
            </a:ext>
          </a:extLst>
        </xdr:cNvPr>
        <xdr:cNvSpPr txBox="1"/>
      </xdr:nvSpPr>
      <xdr:spPr>
        <a:xfrm>
          <a:off x="0" y="1600200"/>
          <a:ext cx="3459480" cy="16154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4</xdr:col>
      <xdr:colOff>335280</xdr:colOff>
      <xdr:row>5</xdr:row>
      <xdr:rowOff>3114</xdr:rowOff>
    </xdr:from>
    <xdr:to>
      <xdr:col>12</xdr:col>
      <xdr:colOff>9524</xdr:colOff>
      <xdr:row>14</xdr:row>
      <xdr:rowOff>160020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C5ECCC3-3ED2-4A9A-B77B-E9715BC77CE7}"/>
            </a:ext>
          </a:extLst>
        </xdr:cNvPr>
        <xdr:cNvSpPr txBox="1"/>
      </xdr:nvSpPr>
      <xdr:spPr>
        <a:xfrm>
          <a:off x="3970020" y="1549974"/>
          <a:ext cx="4048124" cy="1665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2</xdr:col>
      <xdr:colOff>57150</xdr:colOff>
      <xdr:row>4</xdr:row>
      <xdr:rowOff>144780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87F43C0-3D3D-4CE1-8EB7-AC7C16B98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4890"/>
          <a:ext cx="2114550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213360</xdr:colOff>
      <xdr:row>0</xdr:row>
      <xdr:rowOff>198121</xdr:rowOff>
    </xdr:from>
    <xdr:to>
      <xdr:col>5</xdr:col>
      <xdr:colOff>120649</xdr:colOff>
      <xdr:row>0</xdr:row>
      <xdr:rowOff>624841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BFBAD2B-ABD5-4F38-9D51-625B6D02A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198121"/>
          <a:ext cx="3991609" cy="4267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224790</xdr:colOff>
      <xdr:row>4</xdr:row>
      <xdr:rowOff>20955</xdr:rowOff>
    </xdr:from>
    <xdr:to>
      <xdr:col>13</xdr:col>
      <xdr:colOff>0</xdr:colOff>
      <xdr:row>13</xdr:row>
      <xdr:rowOff>146685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DA3EE3-0C32-4BDA-8571-E44C1F98F9AB}"/>
            </a:ext>
          </a:extLst>
        </xdr:cNvPr>
        <xdr:cNvSpPr txBox="1"/>
      </xdr:nvSpPr>
      <xdr:spPr>
        <a:xfrm>
          <a:off x="3672840" y="1830705"/>
          <a:ext cx="3356610" cy="15830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4</xdr:row>
      <xdr:rowOff>49529</xdr:rowOff>
    </xdr:from>
    <xdr:to>
      <xdr:col>4</xdr:col>
      <xdr:colOff>9524</xdr:colOff>
      <xdr:row>13</xdr:row>
      <xdr:rowOff>60960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288364-9F74-4006-99F4-51DAB0CC5D9B}"/>
            </a:ext>
          </a:extLst>
        </xdr:cNvPr>
        <xdr:cNvSpPr txBox="1"/>
      </xdr:nvSpPr>
      <xdr:spPr>
        <a:xfrm>
          <a:off x="0" y="1859279"/>
          <a:ext cx="3171824" cy="14687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14</xdr:row>
      <xdr:rowOff>22860</xdr:rowOff>
    </xdr:from>
    <xdr:to>
      <xdr:col>13</xdr:col>
      <xdr:colOff>0</xdr:colOff>
      <xdr:row>15</xdr:row>
      <xdr:rowOff>91440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331AF5-C6F5-4840-92D3-F4143BCD6E80}"/>
            </a:ext>
          </a:extLst>
        </xdr:cNvPr>
        <xdr:cNvSpPr txBox="1"/>
      </xdr:nvSpPr>
      <xdr:spPr>
        <a:xfrm>
          <a:off x="0" y="3520440"/>
          <a:ext cx="8252460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Abbey + CA Gift off SRP.</a:t>
          </a:r>
          <a:endParaRPr lang="en-US" sz="105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oneCellAnchor>
    <xdr:from>
      <xdr:col>0</xdr:col>
      <xdr:colOff>127635</xdr:colOff>
      <xdr:row>0</xdr:row>
      <xdr:rowOff>95250</xdr:rowOff>
    </xdr:from>
    <xdr:ext cx="1691640" cy="1026341"/>
    <xdr:pic>
      <xdr:nvPicPr>
        <xdr:cNvPr id="6" name="Picture 5">
          <a:extLst>
            <a:ext uri="{FF2B5EF4-FFF2-40B4-BE49-F238E27FC236}">
              <a16:creationId xmlns:a16="http://schemas.microsoft.com/office/drawing/2014/main" id="{8AECB75A-8C27-4688-9A15-F5EEA22E0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" y="95250"/>
          <a:ext cx="1691640" cy="1026341"/>
        </a:xfrm>
        <a:prstGeom prst="rect">
          <a:avLst/>
        </a:prstGeom>
      </xdr:spPr>
    </xdr:pic>
    <xdr:clientData/>
  </xdr:oneCellAnchor>
  <xdr:twoCellAnchor editAs="oneCell">
    <xdr:from>
      <xdr:col>0</xdr:col>
      <xdr:colOff>19050</xdr:colOff>
      <xdr:row>1</xdr:row>
      <xdr:rowOff>485775</xdr:rowOff>
    </xdr:from>
    <xdr:to>
      <xdr:col>2</xdr:col>
      <xdr:colOff>38100</xdr:colOff>
      <xdr:row>3</xdr:row>
      <xdr:rowOff>99708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11027C6-67A3-489E-BEB2-6335FC5D9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66825"/>
          <a:ext cx="1771650" cy="4807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80010</xdr:rowOff>
    </xdr:from>
    <xdr:ext cx="1907068" cy="1318260"/>
    <xdr:pic>
      <xdr:nvPicPr>
        <xdr:cNvPr id="4" name="image4.jpeg">
          <a:extLst>
            <a:ext uri="{FF2B5EF4-FFF2-40B4-BE49-F238E27FC236}">
              <a16:creationId xmlns:a16="http://schemas.microsoft.com/office/drawing/2014/main" id="{24852F39-A4BC-4CAF-8DEA-0A5588572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80010"/>
          <a:ext cx="1907068" cy="1318260"/>
        </a:xfrm>
        <a:prstGeom prst="rect">
          <a:avLst/>
        </a:prstGeom>
      </xdr:spPr>
    </xdr:pic>
    <xdr:clientData/>
  </xdr:oneCellAnchor>
  <xdr:twoCellAnchor>
    <xdr:from>
      <xdr:col>0</xdr:col>
      <xdr:colOff>60960</xdr:colOff>
      <xdr:row>6</xdr:row>
      <xdr:rowOff>5716</xdr:rowOff>
    </xdr:from>
    <xdr:to>
      <xdr:col>3</xdr:col>
      <xdr:colOff>228600</xdr:colOff>
      <xdr:row>13</xdr:row>
      <xdr:rowOff>83820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A4D46C6-2399-4541-9829-6E1719410000}"/>
            </a:ext>
          </a:extLst>
        </xdr:cNvPr>
        <xdr:cNvSpPr txBox="1"/>
      </xdr:nvSpPr>
      <xdr:spPr>
        <a:xfrm>
          <a:off x="60960" y="1925956"/>
          <a:ext cx="3581400" cy="13582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99060</xdr:rowOff>
    </xdr:from>
    <xdr:to>
      <xdr:col>13</xdr:col>
      <xdr:colOff>7620</xdr:colOff>
      <xdr:row>17</xdr:row>
      <xdr:rowOff>114300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D29493A-B866-4D31-A7DF-531FA440BF0C}"/>
            </a:ext>
          </a:extLst>
        </xdr:cNvPr>
        <xdr:cNvSpPr txBox="1"/>
      </xdr:nvSpPr>
      <xdr:spPr>
        <a:xfrm>
          <a:off x="0" y="3482340"/>
          <a:ext cx="8587740" cy="563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American Underdog DVD: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Stores receive a 40% margin off $19.99 by ordering through New Day or Anchor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 upfront net pricing.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minimums; 60 day billing; no restocking fees. Contact your Capitol Christian Sales Specialists to order. </a:t>
          </a:r>
          <a:endParaRPr lang="en-US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5</xdr:col>
      <xdr:colOff>226695</xdr:colOff>
      <xdr:row>6</xdr:row>
      <xdr:rowOff>15240</xdr:rowOff>
    </xdr:from>
    <xdr:to>
      <xdr:col>13</xdr:col>
      <xdr:colOff>9525</xdr:colOff>
      <xdr:row>13</xdr:row>
      <xdr:rowOff>182879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1C8D5D2-7783-4E70-9FCD-6AFBCAB4EF64}"/>
            </a:ext>
          </a:extLst>
        </xdr:cNvPr>
        <xdr:cNvSpPr txBox="1"/>
      </xdr:nvSpPr>
      <xdr:spPr>
        <a:xfrm>
          <a:off x="3655695" y="1958340"/>
          <a:ext cx="3364230" cy="15011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 editAs="oneCell">
    <xdr:from>
      <xdr:col>0</xdr:col>
      <xdr:colOff>57150</xdr:colOff>
      <xdr:row>3</xdr:row>
      <xdr:rowOff>95250</xdr:rowOff>
    </xdr:from>
    <xdr:to>
      <xdr:col>2</xdr:col>
      <xdr:colOff>76200</xdr:colOff>
      <xdr:row>6</xdr:row>
      <xdr:rowOff>2553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C4E15BE-ED08-4E42-8E85-30C6D6D67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57325"/>
          <a:ext cx="1771650" cy="4807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68580</xdr:rowOff>
    </xdr:from>
    <xdr:to>
      <xdr:col>3</xdr:col>
      <xdr:colOff>19191</xdr:colOff>
      <xdr:row>1</xdr:row>
      <xdr:rowOff>114045</xdr:rowOff>
    </xdr:to>
    <xdr:pic>
      <xdr:nvPicPr>
        <xdr:cNvPr id="21" name="image9.jpeg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8580"/>
          <a:ext cx="2663331" cy="883665"/>
        </a:xfrm>
        <a:prstGeom prst="rect">
          <a:avLst/>
        </a:prstGeom>
      </xdr:spPr>
    </xdr:pic>
    <xdr:clientData/>
  </xdr:twoCellAnchor>
  <xdr:twoCellAnchor>
    <xdr:from>
      <xdr:col>6</xdr:col>
      <xdr:colOff>11429</xdr:colOff>
      <xdr:row>6</xdr:row>
      <xdr:rowOff>30480</xdr:rowOff>
    </xdr:from>
    <xdr:to>
      <xdr:col>12</xdr:col>
      <xdr:colOff>581025</xdr:colOff>
      <xdr:row>15</xdr:row>
      <xdr:rowOff>121920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2275A2E-E78E-46A8-B7CB-96D9A6768A2B}"/>
            </a:ext>
          </a:extLst>
        </xdr:cNvPr>
        <xdr:cNvSpPr txBox="1"/>
      </xdr:nvSpPr>
      <xdr:spPr>
        <a:xfrm>
          <a:off x="3688079" y="1821180"/>
          <a:ext cx="3312796" cy="1548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22860</xdr:colOff>
      <xdr:row>6</xdr:row>
      <xdr:rowOff>38100</xdr:rowOff>
    </xdr:from>
    <xdr:to>
      <xdr:col>3</xdr:col>
      <xdr:colOff>449579</xdr:colOff>
      <xdr:row>15</xdr:row>
      <xdr:rowOff>83820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94F2611-3061-4691-8D78-015EDBE9A509}"/>
            </a:ext>
          </a:extLst>
        </xdr:cNvPr>
        <xdr:cNvSpPr txBox="1"/>
      </xdr:nvSpPr>
      <xdr:spPr>
        <a:xfrm>
          <a:off x="22860" y="1889760"/>
          <a:ext cx="3840479" cy="1554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160020</xdr:rowOff>
    </xdr:from>
    <xdr:to>
      <xdr:col>12</xdr:col>
      <xdr:colOff>716280</xdr:colOff>
      <xdr:row>18</xdr:row>
      <xdr:rowOff>127635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0A53F7D-2EFA-4C93-91DC-113AFFD4DEC2}"/>
            </a:ext>
          </a:extLst>
        </xdr:cNvPr>
        <xdr:cNvSpPr txBox="1"/>
      </xdr:nvSpPr>
      <xdr:spPr>
        <a:xfrm>
          <a:off x="0" y="3482340"/>
          <a:ext cx="8237220" cy="4705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make sure all orders are coded "CATALOG"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Carson Home Accents off SRP.</a:t>
          </a:r>
          <a:endParaRPr lang="en-US" sz="1050"/>
        </a:p>
      </xdr:txBody>
    </xdr:sp>
    <xdr:clientData/>
  </xdr:twoCellAnchor>
  <xdr:twoCellAnchor editAs="oneCell">
    <xdr:from>
      <xdr:col>0</xdr:col>
      <xdr:colOff>104775</xdr:colOff>
      <xdr:row>3</xdr:row>
      <xdr:rowOff>38100</xdr:rowOff>
    </xdr:from>
    <xdr:to>
      <xdr:col>2</xdr:col>
      <xdr:colOff>123825</xdr:colOff>
      <xdr:row>5</xdr:row>
      <xdr:rowOff>52083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C4FFC60-7BD2-47E7-AB09-091ADEE4E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00150"/>
          <a:ext cx="1771650" cy="4807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</xdr:colOff>
      <xdr:row>0</xdr:row>
      <xdr:rowOff>87630</xdr:rowOff>
    </xdr:from>
    <xdr:ext cx="1882141" cy="862814"/>
    <xdr:pic>
      <xdr:nvPicPr>
        <xdr:cNvPr id="2" name="image6.jpeg">
          <a:extLst>
            <a:ext uri="{FF2B5EF4-FFF2-40B4-BE49-F238E27FC236}">
              <a16:creationId xmlns:a16="http://schemas.microsoft.com/office/drawing/2014/main" id="{83A1A972-8CB4-4558-A2D6-D5887F4AE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" y="87630"/>
          <a:ext cx="1882141" cy="86281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4</xdr:row>
      <xdr:rowOff>137160</xdr:rowOff>
    </xdr:from>
    <xdr:to>
      <xdr:col>4</xdr:col>
      <xdr:colOff>38100</xdr:colOff>
      <xdr:row>13</xdr:row>
      <xdr:rowOff>121920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2A6CCDB-82A6-49B4-8459-A2B3530B13EA}"/>
            </a:ext>
          </a:extLst>
        </xdr:cNvPr>
        <xdr:cNvSpPr txBox="1"/>
      </xdr:nvSpPr>
      <xdr:spPr>
        <a:xfrm>
          <a:off x="0" y="807720"/>
          <a:ext cx="2476500" cy="1493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9524</xdr:colOff>
      <xdr:row>14</xdr:row>
      <xdr:rowOff>99059</xdr:rowOff>
    </xdr:from>
    <xdr:to>
      <xdr:col>12</xdr:col>
      <xdr:colOff>716279</xdr:colOff>
      <xdr:row>16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4F6141F-3858-410E-8C0C-DCD1B1C95829}"/>
            </a:ext>
          </a:extLst>
        </xdr:cNvPr>
        <xdr:cNvSpPr txBox="1"/>
      </xdr:nvSpPr>
      <xdr:spPr>
        <a:xfrm>
          <a:off x="9524" y="3268979"/>
          <a:ext cx="8227695" cy="331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Christian Art Gifts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>
    <xdr:from>
      <xdr:col>6</xdr:col>
      <xdr:colOff>0</xdr:colOff>
      <xdr:row>4</xdr:row>
      <xdr:rowOff>116206</xdr:rowOff>
    </xdr:from>
    <xdr:to>
      <xdr:col>12</xdr:col>
      <xdr:colOff>590549</xdr:colOff>
      <xdr:row>13</xdr:row>
      <xdr:rowOff>91440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CEF99B-122B-4C5B-B358-851800257EE5}"/>
            </a:ext>
          </a:extLst>
        </xdr:cNvPr>
        <xdr:cNvSpPr txBox="1"/>
      </xdr:nvSpPr>
      <xdr:spPr>
        <a:xfrm>
          <a:off x="3676650" y="1611631"/>
          <a:ext cx="3333749" cy="1432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57150</xdr:colOff>
      <xdr:row>2</xdr:row>
      <xdr:rowOff>57150</xdr:rowOff>
    </xdr:from>
    <xdr:to>
      <xdr:col>2</xdr:col>
      <xdr:colOff>76200</xdr:colOff>
      <xdr:row>4</xdr:row>
      <xdr:rowOff>13983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5457958-485B-409C-8698-96A5826D6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28700"/>
          <a:ext cx="1771650" cy="48070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</xdr:colOff>
      <xdr:row>0</xdr:row>
      <xdr:rowOff>45720</xdr:rowOff>
    </xdr:from>
    <xdr:ext cx="3041904" cy="570102"/>
    <xdr:pic>
      <xdr:nvPicPr>
        <xdr:cNvPr id="5" name="image13.jpeg">
          <a:extLst>
            <a:ext uri="{FF2B5EF4-FFF2-40B4-BE49-F238E27FC236}">
              <a16:creationId xmlns:a16="http://schemas.microsoft.com/office/drawing/2014/main" id="{8BC9AFF0-4EFB-45AB-9E41-BA85C8D93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" y="45720"/>
          <a:ext cx="3041904" cy="570102"/>
        </a:xfrm>
        <a:prstGeom prst="rect">
          <a:avLst/>
        </a:prstGeom>
      </xdr:spPr>
    </xdr:pic>
    <xdr:clientData/>
  </xdr:oneCellAnchor>
  <xdr:twoCellAnchor>
    <xdr:from>
      <xdr:col>6</xdr:col>
      <xdr:colOff>13335</xdr:colOff>
      <xdr:row>5</xdr:row>
      <xdr:rowOff>68580</xdr:rowOff>
    </xdr:from>
    <xdr:to>
      <xdr:col>12</xdr:col>
      <xdr:colOff>600075</xdr:colOff>
      <xdr:row>14</xdr:row>
      <xdr:rowOff>83820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C56810B-0835-4D37-B6D6-99E9CB516E49}"/>
            </a:ext>
          </a:extLst>
        </xdr:cNvPr>
        <xdr:cNvSpPr txBox="1"/>
      </xdr:nvSpPr>
      <xdr:spPr>
        <a:xfrm>
          <a:off x="3689985" y="1821180"/>
          <a:ext cx="3329940" cy="1472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5</xdr:row>
      <xdr:rowOff>47624</xdr:rowOff>
    </xdr:from>
    <xdr:to>
      <xdr:col>3</xdr:col>
      <xdr:colOff>333375</xdr:colOff>
      <xdr:row>14</xdr:row>
      <xdr:rowOff>7620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7CEA0A8-E6D4-4C9D-BC09-7647C85F0A88}"/>
            </a:ext>
          </a:extLst>
        </xdr:cNvPr>
        <xdr:cNvSpPr txBox="1"/>
      </xdr:nvSpPr>
      <xdr:spPr>
        <a:xfrm>
          <a:off x="0" y="1800224"/>
          <a:ext cx="3171825" cy="1417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14</xdr:row>
      <xdr:rowOff>129539</xdr:rowOff>
    </xdr:from>
    <xdr:to>
      <xdr:col>13</xdr:col>
      <xdr:colOff>15240</xdr:colOff>
      <xdr:row>16</xdr:row>
      <xdr:rowOff>68580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0DCB6BC-1C6F-4B27-A653-11A0E5610CDF}"/>
            </a:ext>
          </a:extLst>
        </xdr:cNvPr>
        <xdr:cNvSpPr txBox="1"/>
      </xdr:nvSpPr>
      <xdr:spPr>
        <a:xfrm>
          <a:off x="0" y="3406139"/>
          <a:ext cx="8267700" cy="2743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Pack Smart save 5%.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Creative Brands off SRP.</a:t>
          </a:r>
          <a:endParaRPr lang="en-US" sz="1050"/>
        </a:p>
      </xdr:txBody>
    </xdr:sp>
    <xdr:clientData/>
  </xdr:twoCellAnchor>
  <xdr:twoCellAnchor editAs="oneCell">
    <xdr:from>
      <xdr:col>0</xdr:col>
      <xdr:colOff>57150</xdr:colOff>
      <xdr:row>1</xdr:row>
      <xdr:rowOff>28575</xdr:rowOff>
    </xdr:from>
    <xdr:to>
      <xdr:col>2</xdr:col>
      <xdr:colOff>76200</xdr:colOff>
      <xdr:row>4</xdr:row>
      <xdr:rowOff>23508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34E564B-B4D2-4C3D-916A-64244FEB5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66775"/>
          <a:ext cx="1771650" cy="4807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DCOMM\Ken\Sales%20Forecasts\Sales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NOT%20FINAL%20DO%20NOT%20USE%20Zondervan%20Specials%20June%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Book%20of%20the%20Month%20May-Aug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usgr01\DEPTCOMM\Gwen%20Hendrickson\Order%20Form%20Info\March%20OF\MrchPPR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SALES%20FOLDER/3CATALOG%20DETAILS/2022/HCCP%20Jan-Jun%20%2022%20Order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presc"/>
      <sheetName val="Sls Fcst"/>
      <sheetName val="Open"/>
      <sheetName val="Specific Needs"/>
      <sheetName val="Commits"/>
      <sheetName val="Frozen"/>
      <sheetName val="ZCS"/>
      <sheetName val="Cat"/>
      <sheetName val="small"/>
      <sheetName val="YS"/>
      <sheetName val="return isb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Sheet"/>
      <sheetName val="Book of the Month"/>
      <sheetName val="Grads"/>
      <sheetName val="Dads"/>
      <sheetName val="NIV Sale"/>
      <sheetName val="NIV Credit"/>
      <sheetName val="Summer"/>
      <sheetName val="BTS"/>
      <sheetName val="BTS Two-week"/>
      <sheetName val="Fall"/>
      <sheetName val="Fall One-week"/>
      <sheetName val="Christmas"/>
      <sheetName val="Christmas One-week"/>
      <sheetName val="Z Graphic Novels"/>
      <sheetName val="Super Savers"/>
      <sheetName val="KJV Bibles"/>
      <sheetName val="Sale Stickers"/>
      <sheetName val="Total Bible Solution"/>
      <sheetName val="Merch Materials"/>
      <sheetName val="DELETE DO NOT PRINT all pro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9780310812685</v>
          </cell>
          <cell r="B4" t="str">
            <v>Bible Promises for You MM</v>
          </cell>
          <cell r="D4">
            <v>39448</v>
          </cell>
          <cell r="E4">
            <v>39629</v>
          </cell>
          <cell r="F4" t="str">
            <v>Super Saver</v>
          </cell>
          <cell r="G4">
            <v>2008</v>
          </cell>
          <cell r="H4" t="str">
            <v xml:space="preserve">    </v>
          </cell>
          <cell r="I4" t="str">
            <v xml:space="preserve">    </v>
          </cell>
          <cell r="J4" t="str">
            <v xml:space="preserve">    </v>
          </cell>
        </row>
        <row r="5">
          <cell r="A5" t="str">
            <v>9780310252948</v>
          </cell>
          <cell r="B5" t="str">
            <v>Case for a Creator MM 6-Pack</v>
          </cell>
          <cell r="C5">
            <v>25.94</v>
          </cell>
          <cell r="D5">
            <v>39448</v>
          </cell>
          <cell r="E5">
            <v>39629</v>
          </cell>
          <cell r="F5" t="str">
            <v>Super Saver</v>
          </cell>
          <cell r="G5">
            <v>2008</v>
          </cell>
          <cell r="H5" t="str">
            <v xml:space="preserve">    </v>
          </cell>
          <cell r="I5" t="str">
            <v xml:space="preserve">    </v>
          </cell>
          <cell r="J5" t="str">
            <v xml:space="preserve">    </v>
          </cell>
        </row>
        <row r="6">
          <cell r="A6" t="str">
            <v>9780310226277</v>
          </cell>
          <cell r="B6" t="str">
            <v>Case for Christ MM 6-Pack</v>
          </cell>
          <cell r="C6">
            <v>25.94</v>
          </cell>
          <cell r="D6">
            <v>39448</v>
          </cell>
          <cell r="E6">
            <v>39629</v>
          </cell>
          <cell r="F6" t="str">
            <v>Super Saver</v>
          </cell>
          <cell r="G6">
            <v>2008</v>
          </cell>
          <cell r="H6" t="str">
            <v xml:space="preserve">    </v>
          </cell>
          <cell r="I6" t="str">
            <v xml:space="preserve">    </v>
          </cell>
          <cell r="J6" t="str">
            <v xml:space="preserve">    </v>
          </cell>
        </row>
        <row r="7">
          <cell r="A7" t="str">
            <v>9780310235095</v>
          </cell>
          <cell r="B7" t="str">
            <v>Case for Faith MM 6-Pack</v>
          </cell>
          <cell r="C7">
            <v>25.94</v>
          </cell>
          <cell r="D7">
            <v>39448</v>
          </cell>
          <cell r="E7">
            <v>39629</v>
          </cell>
          <cell r="F7" t="str">
            <v>Super Saver</v>
          </cell>
          <cell r="G7">
            <v>2008</v>
          </cell>
          <cell r="H7" t="str">
            <v xml:space="preserve">    </v>
          </cell>
          <cell r="I7" t="str">
            <v xml:space="preserve">    </v>
          </cell>
          <cell r="J7" t="str">
            <v xml:space="preserve">    </v>
          </cell>
        </row>
        <row r="8">
          <cell r="A8" t="str">
            <v>9780310489719</v>
          </cell>
          <cell r="B8" t="str">
            <v>Cruden's Compact Concordance</v>
          </cell>
          <cell r="C8">
            <v>6.97</v>
          </cell>
          <cell r="D8">
            <v>39448</v>
          </cell>
          <cell r="E8">
            <v>39629</v>
          </cell>
          <cell r="F8" t="str">
            <v>Super Saver</v>
          </cell>
          <cell r="G8">
            <v>2008</v>
          </cell>
          <cell r="H8" t="str">
            <v xml:space="preserve">    </v>
          </cell>
          <cell r="I8" t="str">
            <v xml:space="preserve">    </v>
          </cell>
          <cell r="J8" t="str">
            <v xml:space="preserve">    </v>
          </cell>
        </row>
        <row r="9">
          <cell r="A9" t="str">
            <v>9780310229209</v>
          </cell>
          <cell r="B9" t="str">
            <v>Cruden's Complete Concordance</v>
          </cell>
          <cell r="C9">
            <v>15.97</v>
          </cell>
          <cell r="D9">
            <v>39448</v>
          </cell>
          <cell r="E9">
            <v>39629</v>
          </cell>
          <cell r="F9" t="str">
            <v>Super Saver</v>
          </cell>
          <cell r="G9">
            <v>2008</v>
          </cell>
          <cell r="H9" t="str">
            <v xml:space="preserve">    </v>
          </cell>
          <cell r="I9" t="str">
            <v xml:space="preserve">    </v>
          </cell>
          <cell r="J9" t="str">
            <v xml:space="preserve">    </v>
          </cell>
        </row>
        <row r="10">
          <cell r="A10" t="str">
            <v>9780310802013</v>
          </cell>
          <cell r="B10" t="str">
            <v>DAILY INSP PURP DRV LF MM</v>
          </cell>
          <cell r="C10">
            <v>2.97</v>
          </cell>
          <cell r="D10">
            <v>39448</v>
          </cell>
          <cell r="E10">
            <v>39629</v>
          </cell>
          <cell r="F10" t="str">
            <v>Super Saver</v>
          </cell>
          <cell r="G10">
            <v>2008</v>
          </cell>
          <cell r="H10" t="str">
            <v xml:space="preserve">    </v>
          </cell>
          <cell r="I10" t="str">
            <v xml:space="preserve">    </v>
          </cell>
          <cell r="J10" t="str">
            <v xml:space="preserve">    </v>
          </cell>
        </row>
        <row r="11">
          <cell r="A11" t="str">
            <v>9780310800910</v>
          </cell>
          <cell r="B11" t="str">
            <v>Daily Inspiration for Women of Color MM</v>
          </cell>
          <cell r="C11">
            <v>2.97</v>
          </cell>
          <cell r="D11">
            <v>39448</v>
          </cell>
          <cell r="E11">
            <v>39629</v>
          </cell>
          <cell r="F11" t="str">
            <v>Super Saver</v>
          </cell>
          <cell r="G11">
            <v>2008</v>
          </cell>
          <cell r="H11" t="str">
            <v xml:space="preserve">    </v>
          </cell>
          <cell r="I11" t="str">
            <v xml:space="preserve">    </v>
          </cell>
          <cell r="J11" t="str">
            <v xml:space="preserve">    </v>
          </cell>
        </row>
        <row r="12">
          <cell r="A12" t="str">
            <v>9780310982579</v>
          </cell>
          <cell r="B12" t="str">
            <v>Daily Inspiration from the NIV MM</v>
          </cell>
          <cell r="C12">
            <v>2.97</v>
          </cell>
          <cell r="D12">
            <v>39448</v>
          </cell>
          <cell r="E12">
            <v>39629</v>
          </cell>
          <cell r="F12" t="str">
            <v>Super Saver</v>
          </cell>
          <cell r="G12">
            <v>2008</v>
          </cell>
          <cell r="H12" t="str">
            <v xml:space="preserve">    </v>
          </cell>
          <cell r="I12" t="str">
            <v xml:space="preserve">    </v>
          </cell>
          <cell r="J12" t="str">
            <v xml:space="preserve">    </v>
          </cell>
        </row>
        <row r="13">
          <cell r="A13" t="str">
            <v>9780310984238</v>
          </cell>
          <cell r="B13" t="str">
            <v>Daily Praise from the NIV MM</v>
          </cell>
          <cell r="C13">
            <v>2.97</v>
          </cell>
          <cell r="D13">
            <v>39448</v>
          </cell>
          <cell r="E13">
            <v>39629</v>
          </cell>
          <cell r="F13" t="str">
            <v>Super Saver</v>
          </cell>
          <cell r="G13">
            <v>2008</v>
          </cell>
          <cell r="H13" t="str">
            <v xml:space="preserve">    </v>
          </cell>
          <cell r="I13" t="str">
            <v xml:space="preserve">    </v>
          </cell>
          <cell r="J13" t="str">
            <v xml:space="preserve">    </v>
          </cell>
        </row>
        <row r="14">
          <cell r="A14" t="str">
            <v>9780310982562</v>
          </cell>
          <cell r="B14" t="str">
            <v>Daily Prayer from the NIV MM</v>
          </cell>
          <cell r="C14">
            <v>2.97</v>
          </cell>
          <cell r="D14">
            <v>39448</v>
          </cell>
          <cell r="E14">
            <v>39629</v>
          </cell>
          <cell r="F14" t="str">
            <v>Super Saver</v>
          </cell>
          <cell r="G14">
            <v>2008</v>
          </cell>
          <cell r="H14" t="str">
            <v xml:space="preserve">    </v>
          </cell>
          <cell r="I14" t="str">
            <v xml:space="preserve">    </v>
          </cell>
          <cell r="J14" t="str">
            <v xml:space="preserve">    </v>
          </cell>
        </row>
        <row r="15">
          <cell r="A15" t="str">
            <v>9780310801757</v>
          </cell>
          <cell r="B15" t="str">
            <v>Footprints for Men Gift Book HC</v>
          </cell>
          <cell r="C15">
            <v>9.9700000000000006</v>
          </cell>
          <cell r="D15">
            <v>39448</v>
          </cell>
          <cell r="E15">
            <v>39629</v>
          </cell>
          <cell r="F15" t="str">
            <v>Super Saver</v>
          </cell>
          <cell r="G15">
            <v>2008</v>
          </cell>
          <cell r="H15" t="str">
            <v xml:space="preserve">    </v>
          </cell>
          <cell r="I15" t="str">
            <v xml:space="preserve">    </v>
          </cell>
          <cell r="J15" t="str">
            <v xml:space="preserve">    </v>
          </cell>
        </row>
        <row r="16">
          <cell r="A16" t="str">
            <v>9780310801764</v>
          </cell>
          <cell r="B16" t="str">
            <v>Footprints for Teens Gift Book HC</v>
          </cell>
          <cell r="C16">
            <v>9.9700000000000006</v>
          </cell>
          <cell r="D16">
            <v>39448</v>
          </cell>
          <cell r="E16">
            <v>39629</v>
          </cell>
          <cell r="F16" t="str">
            <v>Super Saver</v>
          </cell>
          <cell r="G16">
            <v>2008</v>
          </cell>
          <cell r="H16" t="str">
            <v xml:space="preserve">    </v>
          </cell>
          <cell r="I16" t="str">
            <v xml:space="preserve">    </v>
          </cell>
          <cell r="J16" t="str">
            <v xml:space="preserve">    </v>
          </cell>
        </row>
        <row r="17">
          <cell r="A17" t="str">
            <v>9780310811435</v>
          </cell>
          <cell r="B17" t="str">
            <v>Footprints Gift Book DuoTone</v>
          </cell>
          <cell r="C17">
            <v>12.97</v>
          </cell>
          <cell r="D17">
            <v>39448</v>
          </cell>
          <cell r="E17">
            <v>39629</v>
          </cell>
          <cell r="F17" t="str">
            <v>Super Saver</v>
          </cell>
          <cell r="G17">
            <v>2008</v>
          </cell>
          <cell r="H17" t="str">
            <v xml:space="preserve">    </v>
          </cell>
          <cell r="I17" t="str">
            <v xml:space="preserve">    </v>
          </cell>
          <cell r="J17" t="str">
            <v xml:space="preserve">    </v>
          </cell>
        </row>
        <row r="18">
          <cell r="A18" t="str">
            <v>9780310808664</v>
          </cell>
          <cell r="B18" t="str">
            <v>Footprints Gift Book SC</v>
          </cell>
          <cell r="C18">
            <v>4.97</v>
          </cell>
          <cell r="D18">
            <v>39448</v>
          </cell>
          <cell r="E18">
            <v>39629</v>
          </cell>
          <cell r="F18" t="str">
            <v>Super Saver</v>
          </cell>
          <cell r="G18">
            <v>2008</v>
          </cell>
          <cell r="H18" t="str">
            <v xml:space="preserve">    </v>
          </cell>
          <cell r="I18" t="str">
            <v xml:space="preserve">    </v>
          </cell>
          <cell r="J18" t="str">
            <v xml:space="preserve">    </v>
          </cell>
        </row>
        <row r="19">
          <cell r="A19" t="str">
            <v>9780310819141</v>
          </cell>
          <cell r="B19" t="str">
            <v>Gift of Angels Gift Book DuoTone</v>
          </cell>
          <cell r="C19">
            <v>12.97</v>
          </cell>
          <cell r="D19">
            <v>39448</v>
          </cell>
          <cell r="E19">
            <v>39629</v>
          </cell>
          <cell r="F19" t="str">
            <v>Super Saver</v>
          </cell>
          <cell r="G19">
            <v>2008</v>
          </cell>
          <cell r="H19" t="str">
            <v xml:space="preserve">    </v>
          </cell>
          <cell r="I19" t="str">
            <v xml:space="preserve">    </v>
          </cell>
          <cell r="J19" t="str">
            <v xml:space="preserve">    </v>
          </cell>
        </row>
        <row r="20">
          <cell r="A20" t="str">
            <v>9780310813590</v>
          </cell>
          <cell r="B20" t="str">
            <v>Gift of Angels Gift Book SC</v>
          </cell>
          <cell r="C20">
            <v>4.97</v>
          </cell>
          <cell r="D20">
            <v>39448</v>
          </cell>
          <cell r="E20">
            <v>39629</v>
          </cell>
          <cell r="F20" t="str">
            <v>Super Saver</v>
          </cell>
          <cell r="G20">
            <v>2008</v>
          </cell>
          <cell r="H20" t="str">
            <v xml:space="preserve">    </v>
          </cell>
          <cell r="I20" t="str">
            <v xml:space="preserve">    </v>
          </cell>
          <cell r="J20" t="str">
            <v xml:space="preserve">    </v>
          </cell>
        </row>
        <row r="21">
          <cell r="A21" t="str">
            <v>9780310811831</v>
          </cell>
          <cell r="B21" t="str">
            <v>Gift of Miracles Gift Book HC</v>
          </cell>
          <cell r="C21">
            <v>9.9700000000000006</v>
          </cell>
          <cell r="D21">
            <v>39448</v>
          </cell>
          <cell r="E21">
            <v>39629</v>
          </cell>
          <cell r="F21" t="str">
            <v>Super Saver</v>
          </cell>
          <cell r="G21">
            <v>2008</v>
          </cell>
          <cell r="H21" t="str">
            <v xml:space="preserve">    </v>
          </cell>
          <cell r="I21" t="str">
            <v xml:space="preserve">    </v>
          </cell>
          <cell r="J21" t="str">
            <v xml:space="preserve">    </v>
          </cell>
        </row>
        <row r="22">
          <cell r="A22" t="str">
            <v>9780310812029</v>
          </cell>
          <cell r="B22" t="str">
            <v>Gift of Prayer Gift Book HC</v>
          </cell>
          <cell r="C22">
            <v>9.9700000000000006</v>
          </cell>
          <cell r="D22">
            <v>39448</v>
          </cell>
          <cell r="E22">
            <v>39629</v>
          </cell>
          <cell r="F22" t="str">
            <v>Super Saver</v>
          </cell>
          <cell r="G22">
            <v>2008</v>
          </cell>
          <cell r="H22" t="str">
            <v xml:space="preserve">    </v>
          </cell>
          <cell r="I22" t="str">
            <v xml:space="preserve">    </v>
          </cell>
          <cell r="J22" t="str">
            <v xml:space="preserve">    </v>
          </cell>
        </row>
        <row r="23">
          <cell r="A23" t="str">
            <v>9780310817260</v>
          </cell>
          <cell r="B23" t="str">
            <v>God's Words of Life for Dads Gift Book SC</v>
          </cell>
          <cell r="C23">
            <v>4.97</v>
          </cell>
          <cell r="D23">
            <v>39448</v>
          </cell>
          <cell r="E23">
            <v>39629</v>
          </cell>
          <cell r="F23" t="str">
            <v>Super Saver</v>
          </cell>
          <cell r="G23">
            <v>2008</v>
          </cell>
          <cell r="H23" t="str">
            <v xml:space="preserve">    </v>
          </cell>
          <cell r="I23" t="str">
            <v xml:space="preserve">    </v>
          </cell>
          <cell r="J23" t="str">
            <v xml:space="preserve">    </v>
          </cell>
        </row>
        <row r="24">
          <cell r="A24" t="str">
            <v>9780310811398</v>
          </cell>
          <cell r="B24" t="str">
            <v>God's Words of Life for Grads Gift Book DuoTone</v>
          </cell>
          <cell r="C24">
            <v>12.97</v>
          </cell>
          <cell r="D24">
            <v>39448</v>
          </cell>
          <cell r="E24">
            <v>39629</v>
          </cell>
          <cell r="F24" t="str">
            <v>Super Saver</v>
          </cell>
          <cell r="G24">
            <v>2008</v>
          </cell>
          <cell r="H24" t="str">
            <v xml:space="preserve">    </v>
          </cell>
          <cell r="I24" t="str">
            <v xml:space="preserve">    </v>
          </cell>
          <cell r="J24" t="str">
            <v xml:space="preserve">    </v>
          </cell>
        </row>
        <row r="25">
          <cell r="A25" t="str">
            <v>9780310803652</v>
          </cell>
          <cell r="B25" t="str">
            <v>God's Words of Life for Grads Gift Book HC</v>
          </cell>
          <cell r="C25">
            <v>9.9700000000000006</v>
          </cell>
          <cell r="D25">
            <v>39448</v>
          </cell>
          <cell r="E25">
            <v>39629</v>
          </cell>
          <cell r="F25" t="str">
            <v>Super Saver</v>
          </cell>
          <cell r="G25">
            <v>2008</v>
          </cell>
          <cell r="H25" t="str">
            <v xml:space="preserve">    </v>
          </cell>
          <cell r="I25" t="str">
            <v xml:space="preserve">    </v>
          </cell>
          <cell r="J25" t="str">
            <v xml:space="preserve">    </v>
          </cell>
        </row>
        <row r="26">
          <cell r="A26" t="str">
            <v>9780310817253</v>
          </cell>
          <cell r="B26" t="str">
            <v>God's Words of Life for Grads Gift Book SC</v>
          </cell>
          <cell r="C26">
            <v>4.97</v>
          </cell>
          <cell r="D26">
            <v>39448</v>
          </cell>
          <cell r="E26">
            <v>39629</v>
          </cell>
          <cell r="F26" t="str">
            <v>Super Saver</v>
          </cell>
          <cell r="G26">
            <v>2008</v>
          </cell>
          <cell r="H26" t="str">
            <v xml:space="preserve">    </v>
          </cell>
          <cell r="I26" t="str">
            <v xml:space="preserve">    </v>
          </cell>
          <cell r="J26" t="str">
            <v xml:space="preserve">    </v>
          </cell>
        </row>
        <row r="27">
          <cell r="A27" t="str">
            <v>9780310800873</v>
          </cell>
          <cell r="B27" t="str">
            <v>God's Words of Life for Kids Gift Book HC</v>
          </cell>
          <cell r="C27">
            <v>9.9700000000000006</v>
          </cell>
          <cell r="D27">
            <v>39448</v>
          </cell>
          <cell r="E27">
            <v>39629</v>
          </cell>
          <cell r="F27" t="str">
            <v>Super Saver</v>
          </cell>
          <cell r="G27">
            <v>2008</v>
          </cell>
          <cell r="H27" t="str">
            <v xml:space="preserve">    </v>
          </cell>
          <cell r="I27" t="str">
            <v xml:space="preserve">    </v>
          </cell>
          <cell r="J27" t="str">
            <v xml:space="preserve">    </v>
          </cell>
        </row>
        <row r="28">
          <cell r="A28" t="str">
            <v>9780310801214</v>
          </cell>
          <cell r="B28" t="str">
            <v>God's Words of Life for Men (More) Gift Book HC</v>
          </cell>
          <cell r="C28">
            <v>9.9700000000000006</v>
          </cell>
          <cell r="D28">
            <v>39448</v>
          </cell>
          <cell r="E28">
            <v>39629</v>
          </cell>
          <cell r="F28" t="str">
            <v>Super Saver</v>
          </cell>
          <cell r="G28">
            <v>2008</v>
          </cell>
          <cell r="H28" t="str">
            <v xml:space="preserve">    </v>
          </cell>
          <cell r="I28" t="str">
            <v xml:space="preserve">    </v>
          </cell>
          <cell r="J28" t="str">
            <v xml:space="preserve">    </v>
          </cell>
        </row>
        <row r="29">
          <cell r="A29" t="str">
            <v>9780310810131</v>
          </cell>
          <cell r="B29" t="str">
            <v>God's Words of Life for Men Gift Book DuoTone</v>
          </cell>
          <cell r="C29">
            <v>12.97</v>
          </cell>
          <cell r="D29">
            <v>39448</v>
          </cell>
          <cell r="E29">
            <v>39629</v>
          </cell>
          <cell r="F29" t="str">
            <v>Super Saver</v>
          </cell>
          <cell r="G29">
            <v>2008</v>
          </cell>
          <cell r="H29" t="str">
            <v xml:space="preserve">    </v>
          </cell>
          <cell r="I29" t="str">
            <v xml:space="preserve">    </v>
          </cell>
          <cell r="J29" t="str">
            <v xml:space="preserve">    </v>
          </cell>
        </row>
        <row r="30">
          <cell r="A30" t="str">
            <v>9780310813217</v>
          </cell>
          <cell r="B30" t="str">
            <v>God's Words of Life for Men Gift Book HC</v>
          </cell>
          <cell r="C30">
            <v>9.9700000000000006</v>
          </cell>
          <cell r="D30">
            <v>39448</v>
          </cell>
          <cell r="E30">
            <v>39629</v>
          </cell>
          <cell r="F30" t="str">
            <v>Super Saver</v>
          </cell>
          <cell r="G30">
            <v>2008</v>
          </cell>
          <cell r="H30" t="str">
            <v xml:space="preserve">    </v>
          </cell>
          <cell r="I30" t="str">
            <v xml:space="preserve">    </v>
          </cell>
          <cell r="J30" t="str">
            <v xml:space="preserve">    </v>
          </cell>
        </row>
        <row r="31">
          <cell r="A31" t="str">
            <v>9780310980513</v>
          </cell>
          <cell r="B31" t="str">
            <v>God's Words of Life for Moms Gift Book HC</v>
          </cell>
          <cell r="C31">
            <v>9.9700000000000006</v>
          </cell>
          <cell r="D31">
            <v>39448</v>
          </cell>
          <cell r="E31">
            <v>39629</v>
          </cell>
          <cell r="F31" t="str">
            <v>Super Saver</v>
          </cell>
          <cell r="G31">
            <v>2008</v>
          </cell>
          <cell r="H31" t="str">
            <v xml:space="preserve">    </v>
          </cell>
          <cell r="I31" t="str">
            <v xml:space="preserve">    </v>
          </cell>
          <cell r="J31" t="str">
            <v xml:space="preserve">    </v>
          </cell>
        </row>
        <row r="32">
          <cell r="A32" t="str">
            <v>9780310817246</v>
          </cell>
          <cell r="B32" t="str">
            <v>God's Words of Life for Moms Gift Book SC</v>
          </cell>
          <cell r="C32">
            <v>4.97</v>
          </cell>
          <cell r="D32">
            <v>39448</v>
          </cell>
          <cell r="E32">
            <v>39629</v>
          </cell>
          <cell r="F32" t="str">
            <v>Super Saver</v>
          </cell>
          <cell r="G32">
            <v>2008</v>
          </cell>
          <cell r="H32" t="str">
            <v xml:space="preserve">    </v>
          </cell>
          <cell r="I32" t="str">
            <v xml:space="preserve">    </v>
          </cell>
          <cell r="J32" t="str">
            <v xml:space="preserve">    </v>
          </cell>
        </row>
        <row r="33">
          <cell r="A33" t="str">
            <v>9780310980759</v>
          </cell>
          <cell r="B33" t="str">
            <v>God's Words of Life for Teens Gift Book HC</v>
          </cell>
          <cell r="C33">
            <v>9.9700000000000006</v>
          </cell>
          <cell r="D33">
            <v>39448</v>
          </cell>
          <cell r="E33">
            <v>39629</v>
          </cell>
          <cell r="F33" t="str">
            <v>Super Saver</v>
          </cell>
          <cell r="G33">
            <v>2008</v>
          </cell>
          <cell r="H33" t="str">
            <v xml:space="preserve">    </v>
          </cell>
          <cell r="I33" t="str">
            <v xml:space="preserve">    </v>
          </cell>
          <cell r="J33" t="str">
            <v xml:space="preserve">    </v>
          </cell>
        </row>
        <row r="34">
          <cell r="A34" t="str">
            <v>9780310813200</v>
          </cell>
          <cell r="B34" t="str">
            <v>God's Words of Life for Women Gift Book HC</v>
          </cell>
          <cell r="C34">
            <v>9.9700000000000006</v>
          </cell>
          <cell r="D34">
            <v>39448</v>
          </cell>
          <cell r="E34">
            <v>39629</v>
          </cell>
          <cell r="F34" t="str">
            <v>Super Saver</v>
          </cell>
          <cell r="G34">
            <v>2008</v>
          </cell>
          <cell r="H34" t="str">
            <v xml:space="preserve">    </v>
          </cell>
          <cell r="I34" t="str">
            <v xml:space="preserve">    </v>
          </cell>
          <cell r="J34" t="str">
            <v xml:space="preserve">    </v>
          </cell>
        </row>
        <row r="35">
          <cell r="A35" t="str">
            <v>9780310278696</v>
          </cell>
          <cell r="B35" t="str">
            <v>God's Words of Life for Women of Color HC</v>
          </cell>
          <cell r="C35">
            <v>9.9700000000000006</v>
          </cell>
          <cell r="D35">
            <v>39448</v>
          </cell>
          <cell r="E35">
            <v>39629</v>
          </cell>
          <cell r="F35" t="str">
            <v>Super Saver</v>
          </cell>
          <cell r="G35">
            <v>2008</v>
          </cell>
          <cell r="H35" t="str">
            <v xml:space="preserve">    </v>
          </cell>
          <cell r="I35" t="str">
            <v xml:space="preserve">    </v>
          </cell>
          <cell r="J35" t="str">
            <v xml:space="preserve">    </v>
          </cell>
        </row>
        <row r="36">
          <cell r="A36" t="str">
            <v>9780310987918</v>
          </cell>
          <cell r="B36" t="str">
            <v>God's Words of Life for Women of Faith Gift Book HC</v>
          </cell>
          <cell r="C36">
            <v>9.9700000000000006</v>
          </cell>
          <cell r="D36">
            <v>39448</v>
          </cell>
          <cell r="E36">
            <v>39629</v>
          </cell>
          <cell r="F36" t="str">
            <v>Super Saver</v>
          </cell>
          <cell r="G36">
            <v>2008</v>
          </cell>
          <cell r="H36" t="str">
            <v xml:space="preserve">    </v>
          </cell>
          <cell r="I36" t="str">
            <v xml:space="preserve">    </v>
          </cell>
          <cell r="J36" t="str">
            <v xml:space="preserve">    </v>
          </cell>
        </row>
        <row r="37">
          <cell r="A37" t="str">
            <v>9780310813606</v>
          </cell>
          <cell r="B37" t="str">
            <v>God's Words of Life for Women of Faith Gift Book SC</v>
          </cell>
          <cell r="C37">
            <v>4.97</v>
          </cell>
          <cell r="D37">
            <v>39448</v>
          </cell>
          <cell r="E37">
            <v>39629</v>
          </cell>
          <cell r="F37" t="str">
            <v>Super Saver</v>
          </cell>
          <cell r="G37">
            <v>2008</v>
          </cell>
          <cell r="H37" t="str">
            <v xml:space="preserve">    </v>
          </cell>
          <cell r="I37" t="str">
            <v xml:space="preserve">    </v>
          </cell>
          <cell r="J37" t="str">
            <v xml:space="preserve">    </v>
          </cell>
        </row>
        <row r="38">
          <cell r="A38" t="str">
            <v>9780310257202</v>
          </cell>
          <cell r="B38" t="str">
            <v xml:space="preserve">Halley's Bible Handbook Compact </v>
          </cell>
          <cell r="C38">
            <v>12.97</v>
          </cell>
          <cell r="D38">
            <v>39448</v>
          </cell>
          <cell r="E38">
            <v>39629</v>
          </cell>
          <cell r="F38" t="str">
            <v>Super Saver</v>
          </cell>
          <cell r="G38">
            <v>2008</v>
          </cell>
          <cell r="H38" t="str">
            <v xml:space="preserve">    </v>
          </cell>
          <cell r="I38" t="str">
            <v xml:space="preserve">    </v>
          </cell>
          <cell r="J38" t="str">
            <v xml:space="preserve">    </v>
          </cell>
        </row>
        <row r="39">
          <cell r="A39" t="str">
            <v>9780310402305</v>
          </cell>
          <cell r="B39" t="str">
            <v>Halley's Bible Handbook Large Print</v>
          </cell>
          <cell r="C39">
            <v>19.97</v>
          </cell>
          <cell r="D39">
            <v>39448</v>
          </cell>
          <cell r="E39">
            <v>39629</v>
          </cell>
          <cell r="F39" t="str">
            <v>Super Saver</v>
          </cell>
          <cell r="G39">
            <v>2008</v>
          </cell>
          <cell r="H39" t="str">
            <v xml:space="preserve">    </v>
          </cell>
          <cell r="I39" t="str">
            <v xml:space="preserve">    </v>
          </cell>
          <cell r="J39" t="str">
            <v xml:space="preserve">    </v>
          </cell>
        </row>
        <row r="40">
          <cell r="A40" t="str">
            <v>9780310980100</v>
          </cell>
          <cell r="B40" t="str">
            <v>Hope for a Woman's Soul Gift Book HC</v>
          </cell>
          <cell r="C40">
            <v>9.9700000000000006</v>
          </cell>
          <cell r="D40">
            <v>39448</v>
          </cell>
          <cell r="E40">
            <v>39629</v>
          </cell>
          <cell r="F40" t="str">
            <v>Super Saver</v>
          </cell>
          <cell r="G40">
            <v>2008</v>
          </cell>
          <cell r="H40" t="str">
            <v xml:space="preserve">    </v>
          </cell>
          <cell r="I40" t="str">
            <v xml:space="preserve">    </v>
          </cell>
          <cell r="J40" t="str">
            <v xml:space="preserve">    </v>
          </cell>
        </row>
        <row r="41">
          <cell r="A41" t="str">
            <v>9780310813613</v>
          </cell>
          <cell r="B41" t="str">
            <v>Hope for a Woman's Soul Gift Book SC</v>
          </cell>
          <cell r="C41">
            <v>4.97</v>
          </cell>
          <cell r="D41">
            <v>39448</v>
          </cell>
          <cell r="E41">
            <v>39629</v>
          </cell>
          <cell r="F41" t="str">
            <v>Super Saver</v>
          </cell>
          <cell r="G41">
            <v>2008</v>
          </cell>
          <cell r="H41" t="str">
            <v xml:space="preserve">    </v>
          </cell>
          <cell r="I41" t="str">
            <v xml:space="preserve">    </v>
          </cell>
          <cell r="J41" t="str">
            <v xml:space="preserve">    </v>
          </cell>
        </row>
        <row r="42">
          <cell r="A42" t="str">
            <v>9780310276470</v>
          </cell>
          <cell r="B42" t="str">
            <v>In the Steps of Jesus</v>
          </cell>
          <cell r="C42">
            <v>14.97</v>
          </cell>
          <cell r="D42">
            <v>39448</v>
          </cell>
          <cell r="E42">
            <v>39629</v>
          </cell>
          <cell r="F42" t="str">
            <v>Super Saver</v>
          </cell>
          <cell r="G42">
            <v>2008</v>
          </cell>
          <cell r="H42" t="str">
            <v xml:space="preserve">    </v>
          </cell>
          <cell r="I42" t="str">
            <v xml:space="preserve">    </v>
          </cell>
          <cell r="J42" t="str">
            <v xml:space="preserve">    </v>
          </cell>
        </row>
        <row r="43">
          <cell r="A43" t="str">
            <v>9780829729962</v>
          </cell>
          <cell r="B43" t="str">
            <v>Inspiracion Diaria de la NVI (Daily Inspiration from the NIV MM)</v>
          </cell>
          <cell r="C43">
            <v>2.97</v>
          </cell>
          <cell r="D43">
            <v>39448</v>
          </cell>
          <cell r="E43">
            <v>39629</v>
          </cell>
          <cell r="F43" t="str">
            <v>Super Saver</v>
          </cell>
          <cell r="G43">
            <v>2008</v>
          </cell>
          <cell r="H43" t="str">
            <v xml:space="preserve">    </v>
          </cell>
          <cell r="I43" t="str">
            <v xml:space="preserve">    </v>
          </cell>
          <cell r="J43" t="str">
            <v xml:space="preserve">    </v>
          </cell>
        </row>
        <row r="44">
          <cell r="A44" t="str">
            <v>9780310265702</v>
          </cell>
          <cell r="B44" t="str">
            <v>Jamieson, Fausset, and Brown's Commentary on the Whole Bible</v>
          </cell>
          <cell r="C44">
            <v>19.97</v>
          </cell>
          <cell r="D44">
            <v>39448</v>
          </cell>
          <cell r="E44">
            <v>39629</v>
          </cell>
          <cell r="F44" t="str">
            <v>Super Saver</v>
          </cell>
          <cell r="G44">
            <v>2008</v>
          </cell>
          <cell r="H44" t="str">
            <v xml:space="preserve">    </v>
          </cell>
          <cell r="I44" t="str">
            <v xml:space="preserve">    </v>
          </cell>
          <cell r="J44" t="str">
            <v xml:space="preserve">    </v>
          </cell>
        </row>
        <row r="45">
          <cell r="A45" t="str">
            <v>9780310810117</v>
          </cell>
          <cell r="B45" t="str">
            <v>Joy for a Woman's Soul Gift Book DuoTone</v>
          </cell>
          <cell r="C45">
            <v>12.97</v>
          </cell>
          <cell r="D45">
            <v>39448</v>
          </cell>
          <cell r="E45">
            <v>39629</v>
          </cell>
          <cell r="F45" t="str">
            <v>Super Saver</v>
          </cell>
          <cell r="G45">
            <v>2008</v>
          </cell>
          <cell r="H45" t="str">
            <v xml:space="preserve">    </v>
          </cell>
          <cell r="I45" t="str">
            <v xml:space="preserve">    </v>
          </cell>
          <cell r="J45" t="str">
            <v xml:space="preserve">    </v>
          </cell>
        </row>
        <row r="46">
          <cell r="A46" t="str">
            <v>9780310977179</v>
          </cell>
          <cell r="B46" t="str">
            <v>Joy for a Woman's Soul Gift Book HC</v>
          </cell>
          <cell r="C46">
            <v>9.9700000000000006</v>
          </cell>
          <cell r="D46">
            <v>39448</v>
          </cell>
          <cell r="E46">
            <v>39629</v>
          </cell>
          <cell r="F46" t="str">
            <v>Super Saver</v>
          </cell>
          <cell r="G46">
            <v>2008</v>
          </cell>
          <cell r="H46" t="str">
            <v xml:space="preserve">    </v>
          </cell>
          <cell r="I46" t="str">
            <v xml:space="preserve">    </v>
          </cell>
          <cell r="J46" t="str">
            <v xml:space="preserve">    </v>
          </cell>
        </row>
        <row r="47">
          <cell r="A47" t="str">
            <v>9780310812890</v>
          </cell>
          <cell r="B47" t="str">
            <v>Joy for a Woman's Soul Gift Book SC</v>
          </cell>
          <cell r="C47">
            <v>4.97</v>
          </cell>
          <cell r="D47">
            <v>39448</v>
          </cell>
          <cell r="E47">
            <v>39629</v>
          </cell>
          <cell r="F47" t="str">
            <v>Super Saver</v>
          </cell>
          <cell r="G47">
            <v>2008</v>
          </cell>
          <cell r="H47" t="str">
            <v xml:space="preserve">    </v>
          </cell>
          <cell r="I47" t="str">
            <v xml:space="preserve">    </v>
          </cell>
          <cell r="J47" t="str">
            <v xml:space="preserve">    </v>
          </cell>
        </row>
        <row r="48">
          <cell r="A48" t="str">
            <v>9780310704874</v>
          </cell>
          <cell r="B48" t="str">
            <v>KJV Kids' Study Bible Black Imitation</v>
          </cell>
          <cell r="C48">
            <v>22.97</v>
          </cell>
          <cell r="D48">
            <v>39448</v>
          </cell>
          <cell r="E48">
            <v>39629</v>
          </cell>
          <cell r="F48" t="str">
            <v>Super Saver</v>
          </cell>
          <cell r="G48">
            <v>2008</v>
          </cell>
          <cell r="H48" t="str">
            <v xml:space="preserve">    </v>
          </cell>
          <cell r="I48" t="str">
            <v xml:space="preserve">    </v>
          </cell>
          <cell r="J48" t="str">
            <v xml:space="preserve">    </v>
          </cell>
        </row>
        <row r="49">
          <cell r="A49" t="str">
            <v>9780310919094</v>
          </cell>
          <cell r="B49" t="str">
            <v>KJV Kids' Study Bible HC</v>
          </cell>
          <cell r="C49">
            <v>17.97</v>
          </cell>
          <cell r="D49">
            <v>39448</v>
          </cell>
          <cell r="E49">
            <v>39629</v>
          </cell>
          <cell r="F49" t="str">
            <v>Super Saver</v>
          </cell>
          <cell r="G49">
            <v>2008</v>
          </cell>
          <cell r="H49" t="str">
            <v xml:space="preserve">    </v>
          </cell>
          <cell r="I49" t="str">
            <v xml:space="preserve">    </v>
          </cell>
          <cell r="J49" t="str">
            <v xml:space="preserve">    </v>
          </cell>
        </row>
        <row r="50">
          <cell r="A50" t="str">
            <v>9780310704881</v>
          </cell>
          <cell r="B50" t="str">
            <v>KJV Kids' Study Bible Navy Imitation</v>
          </cell>
          <cell r="C50">
            <v>22.97</v>
          </cell>
          <cell r="D50">
            <v>39448</v>
          </cell>
          <cell r="E50">
            <v>39629</v>
          </cell>
          <cell r="F50" t="str">
            <v>Super Saver</v>
          </cell>
          <cell r="G50">
            <v>2008</v>
          </cell>
          <cell r="H50" t="str">
            <v xml:space="preserve">    </v>
          </cell>
          <cell r="I50" t="str">
            <v xml:space="preserve">    </v>
          </cell>
          <cell r="J50" t="str">
            <v xml:space="preserve">    </v>
          </cell>
        </row>
        <row r="51">
          <cell r="A51" t="str">
            <v>9780310819127</v>
          </cell>
          <cell r="B51" t="str">
            <v>Laughter for a Woman's Soul Gift Book DuoTone</v>
          </cell>
          <cell r="C51">
            <v>12.97</v>
          </cell>
          <cell r="D51">
            <v>39448</v>
          </cell>
          <cell r="E51">
            <v>39629</v>
          </cell>
          <cell r="F51" t="str">
            <v>Super Saver</v>
          </cell>
          <cell r="G51">
            <v>2008</v>
          </cell>
          <cell r="H51" t="str">
            <v xml:space="preserve">    </v>
          </cell>
          <cell r="I51" t="str">
            <v xml:space="preserve">    </v>
          </cell>
          <cell r="J51" t="str">
            <v xml:space="preserve">    </v>
          </cell>
        </row>
        <row r="52">
          <cell r="A52" t="str">
            <v>9780310977957</v>
          </cell>
          <cell r="B52" t="str">
            <v>Laughter for a Woman's Soul Gift Book HC</v>
          </cell>
          <cell r="C52">
            <v>9.9700000000000006</v>
          </cell>
          <cell r="D52">
            <v>39448</v>
          </cell>
          <cell r="E52">
            <v>39629</v>
          </cell>
          <cell r="F52" t="str">
            <v>Super Saver</v>
          </cell>
          <cell r="G52">
            <v>2008</v>
          </cell>
          <cell r="H52" t="str">
            <v xml:space="preserve">    </v>
          </cell>
          <cell r="I52" t="str">
            <v xml:space="preserve">    </v>
          </cell>
          <cell r="J52" t="str">
            <v xml:space="preserve">    </v>
          </cell>
        </row>
        <row r="53">
          <cell r="A53" t="str">
            <v>9780310810476</v>
          </cell>
          <cell r="B53" t="str">
            <v>LOVE TALK STARTERS</v>
          </cell>
          <cell r="C53">
            <v>2.97</v>
          </cell>
          <cell r="D53">
            <v>39448</v>
          </cell>
          <cell r="E53">
            <v>39629</v>
          </cell>
          <cell r="F53" t="str">
            <v>Super Saver</v>
          </cell>
          <cell r="G53">
            <v>2008</v>
          </cell>
          <cell r="H53" t="str">
            <v xml:space="preserve">    </v>
          </cell>
          <cell r="I53" t="str">
            <v xml:space="preserve">    </v>
          </cell>
          <cell r="J53" t="str">
            <v xml:space="preserve">    </v>
          </cell>
        </row>
        <row r="54">
          <cell r="A54" t="str">
            <v>9780310260103</v>
          </cell>
          <cell r="B54" t="str">
            <v>Matthew Henry's Commentary</v>
          </cell>
          <cell r="C54">
            <v>19.97</v>
          </cell>
          <cell r="D54">
            <v>39448</v>
          </cell>
          <cell r="E54">
            <v>39629</v>
          </cell>
          <cell r="F54" t="str">
            <v>Super Saver</v>
          </cell>
          <cell r="G54">
            <v>2008</v>
          </cell>
          <cell r="H54" t="str">
            <v xml:space="preserve">    </v>
          </cell>
          <cell r="I54" t="str">
            <v xml:space="preserve">    </v>
          </cell>
          <cell r="J54" t="str">
            <v xml:space="preserve">    </v>
          </cell>
        </row>
        <row r="55">
          <cell r="A55" t="str">
            <v>9780310248781</v>
          </cell>
          <cell r="B55" t="str">
            <v>Mounce's Complete Expository Dictionary of OT and NT Words</v>
          </cell>
          <cell r="C55">
            <v>19.97</v>
          </cell>
          <cell r="D55">
            <v>39448</v>
          </cell>
          <cell r="E55">
            <v>39629</v>
          </cell>
          <cell r="F55" t="str">
            <v>Super Saver</v>
          </cell>
          <cell r="G55">
            <v>2008</v>
          </cell>
          <cell r="H55" t="str">
            <v xml:space="preserve">    </v>
          </cell>
          <cell r="I55" t="str">
            <v xml:space="preserve">    </v>
          </cell>
          <cell r="J55" t="str">
            <v xml:space="preserve">    </v>
          </cell>
        </row>
        <row r="56">
          <cell r="A56" t="str">
            <v>9780310489917</v>
          </cell>
          <cell r="B56" t="str">
            <v>Nave's Compact Topical Bible</v>
          </cell>
          <cell r="C56">
            <v>6.97</v>
          </cell>
          <cell r="D56">
            <v>39448</v>
          </cell>
          <cell r="E56">
            <v>39629</v>
          </cell>
          <cell r="F56" t="str">
            <v>Super Saver</v>
          </cell>
          <cell r="G56">
            <v>2008</v>
          </cell>
          <cell r="H56" t="str">
            <v xml:space="preserve">    </v>
          </cell>
          <cell r="I56" t="str">
            <v xml:space="preserve">    </v>
          </cell>
          <cell r="J56" t="str">
            <v xml:space="preserve">    </v>
          </cell>
        </row>
        <row r="57">
          <cell r="A57" t="str">
            <v>9780310337102</v>
          </cell>
          <cell r="B57" t="str">
            <v>Nave's Topical Bible</v>
          </cell>
          <cell r="C57">
            <v>15.97</v>
          </cell>
          <cell r="D57">
            <v>39448</v>
          </cell>
          <cell r="E57">
            <v>39629</v>
          </cell>
          <cell r="F57" t="str">
            <v>Super Saver</v>
          </cell>
          <cell r="G57">
            <v>2008</v>
          </cell>
          <cell r="H57" t="str">
            <v xml:space="preserve">    </v>
          </cell>
          <cell r="I57" t="str">
            <v xml:space="preserve">    </v>
          </cell>
          <cell r="J57" t="str">
            <v xml:space="preserve">    </v>
          </cell>
        </row>
        <row r="58">
          <cell r="A58" t="str">
            <v>9780310220206</v>
          </cell>
          <cell r="B58" t="str">
            <v>New International Bible Commentary</v>
          </cell>
          <cell r="C58">
            <v>19.97</v>
          </cell>
          <cell r="D58">
            <v>39448</v>
          </cell>
          <cell r="E58">
            <v>39629</v>
          </cell>
          <cell r="F58" t="str">
            <v>Super Saver</v>
          </cell>
          <cell r="G58">
            <v>2008</v>
          </cell>
          <cell r="H58" t="str">
            <v xml:space="preserve">    </v>
          </cell>
          <cell r="I58" t="str">
            <v xml:space="preserve">    </v>
          </cell>
          <cell r="J58" t="str">
            <v xml:space="preserve">    </v>
          </cell>
        </row>
        <row r="59">
          <cell r="A59" t="str">
            <v>9780310229025</v>
          </cell>
          <cell r="B59" t="str">
            <v>New International Bible Concordance</v>
          </cell>
          <cell r="C59">
            <v>16.97</v>
          </cell>
          <cell r="D59">
            <v>39448</v>
          </cell>
          <cell r="E59">
            <v>39629</v>
          </cell>
          <cell r="F59" t="str">
            <v>Super Saver</v>
          </cell>
          <cell r="G59">
            <v>2008</v>
          </cell>
          <cell r="H59" t="str">
            <v xml:space="preserve">    </v>
          </cell>
          <cell r="I59" t="str">
            <v xml:space="preserve">    </v>
          </cell>
          <cell r="J59" t="str">
            <v xml:space="preserve">    </v>
          </cell>
        </row>
        <row r="60">
          <cell r="A60" t="str">
            <v>9780310331902</v>
          </cell>
          <cell r="B60" t="str">
            <v>New International Bible Dictionary</v>
          </cell>
          <cell r="C60">
            <v>19.97</v>
          </cell>
          <cell r="D60">
            <v>39448</v>
          </cell>
          <cell r="E60">
            <v>39629</v>
          </cell>
          <cell r="F60" t="str">
            <v>Super Saver</v>
          </cell>
          <cell r="G60">
            <v>2008</v>
          </cell>
          <cell r="H60" t="str">
            <v xml:space="preserve">    </v>
          </cell>
          <cell r="I60" t="str">
            <v xml:space="preserve">    </v>
          </cell>
          <cell r="J60" t="str">
            <v xml:space="preserve">    </v>
          </cell>
        </row>
        <row r="61">
          <cell r="A61" t="str">
            <v>9780310240075</v>
          </cell>
          <cell r="B61" t="str">
            <v>New International Encyclopedia of Bible Characters</v>
          </cell>
          <cell r="C61">
            <v>16.97</v>
          </cell>
          <cell r="D61">
            <v>39448</v>
          </cell>
          <cell r="E61">
            <v>39629</v>
          </cell>
          <cell r="F61" t="str">
            <v>Super Saver</v>
          </cell>
          <cell r="G61">
            <v>2008</v>
          </cell>
          <cell r="H61" t="str">
            <v xml:space="preserve">    </v>
          </cell>
          <cell r="I61" t="str">
            <v xml:space="preserve">    </v>
          </cell>
          <cell r="J61" t="str">
            <v xml:space="preserve">    </v>
          </cell>
        </row>
        <row r="62">
          <cell r="A62" t="str">
            <v>9780310241461</v>
          </cell>
          <cell r="B62" t="str">
            <v>New International Encyclopedia of Bible Difficulties</v>
          </cell>
          <cell r="C62">
            <v>16.97</v>
          </cell>
          <cell r="D62">
            <v>39448</v>
          </cell>
          <cell r="E62">
            <v>39629</v>
          </cell>
          <cell r="F62" t="str">
            <v>Super Saver</v>
          </cell>
          <cell r="G62">
            <v>2008</v>
          </cell>
          <cell r="H62" t="str">
            <v xml:space="preserve">    </v>
          </cell>
          <cell r="I62" t="str">
            <v xml:space="preserve">    </v>
          </cell>
          <cell r="J62" t="str">
            <v xml:space="preserve">    </v>
          </cell>
        </row>
        <row r="63">
          <cell r="A63" t="str">
            <v>9780310229124</v>
          </cell>
          <cell r="B63" t="str">
            <v>New International Encyclopedia of Bible Words</v>
          </cell>
          <cell r="C63">
            <v>16.97</v>
          </cell>
          <cell r="D63">
            <v>39448</v>
          </cell>
          <cell r="E63">
            <v>39629</v>
          </cell>
          <cell r="F63" t="str">
            <v>Super Saver</v>
          </cell>
          <cell r="G63">
            <v>2008</v>
          </cell>
          <cell r="H63" t="str">
            <v xml:space="preserve">    </v>
          </cell>
          <cell r="I63" t="str">
            <v xml:space="preserve">    </v>
          </cell>
          <cell r="J63" t="str">
            <v xml:space="preserve">    </v>
          </cell>
        </row>
        <row r="64">
          <cell r="A64" t="str">
            <v>9780310920489</v>
          </cell>
          <cell r="B64" t="str">
            <v>NIV Audio Bible Complete Voice Only CD</v>
          </cell>
          <cell r="C64">
            <v>49.97</v>
          </cell>
          <cell r="D64">
            <v>39448</v>
          </cell>
          <cell r="E64">
            <v>39629</v>
          </cell>
          <cell r="F64" t="str">
            <v>Super Saver</v>
          </cell>
          <cell r="G64">
            <v>2008</v>
          </cell>
          <cell r="H64" t="str">
            <v xml:space="preserve">    </v>
          </cell>
          <cell r="I64" t="str">
            <v xml:space="preserve">    </v>
          </cell>
          <cell r="J64" t="str">
            <v xml:space="preserve">    </v>
          </cell>
        </row>
        <row r="65">
          <cell r="A65" t="str">
            <v>9780310228684</v>
          </cell>
          <cell r="B65" t="str">
            <v>NIV Compact Bible Commentary</v>
          </cell>
          <cell r="C65">
            <v>7.97</v>
          </cell>
          <cell r="D65">
            <v>39448</v>
          </cell>
          <cell r="E65">
            <v>39629</v>
          </cell>
          <cell r="F65" t="str">
            <v>Super Saver</v>
          </cell>
          <cell r="G65">
            <v>2008</v>
          </cell>
          <cell r="H65" t="str">
            <v xml:space="preserve">    </v>
          </cell>
          <cell r="I65" t="str">
            <v xml:space="preserve">    </v>
          </cell>
          <cell r="J65" t="str">
            <v xml:space="preserve">    </v>
          </cell>
        </row>
        <row r="66">
          <cell r="A66" t="str">
            <v>9780310228721</v>
          </cell>
          <cell r="B66" t="str">
            <v>NIV Compact Concordance</v>
          </cell>
          <cell r="C66">
            <v>7.97</v>
          </cell>
          <cell r="D66">
            <v>39448</v>
          </cell>
          <cell r="E66">
            <v>39629</v>
          </cell>
          <cell r="F66" t="str">
            <v>Super Saver</v>
          </cell>
          <cell r="G66">
            <v>2008</v>
          </cell>
          <cell r="H66" t="str">
            <v xml:space="preserve">    </v>
          </cell>
          <cell r="I66" t="str">
            <v xml:space="preserve">    </v>
          </cell>
          <cell r="J66" t="str">
            <v xml:space="preserve">    </v>
          </cell>
        </row>
        <row r="67">
          <cell r="A67" t="str">
            <v>9780310228738</v>
          </cell>
          <cell r="B67" t="str">
            <v>NIV Compact Dictionary of the Bible</v>
          </cell>
          <cell r="C67">
            <v>7.97</v>
          </cell>
          <cell r="D67">
            <v>39448</v>
          </cell>
          <cell r="E67">
            <v>39629</v>
          </cell>
          <cell r="F67" t="str">
            <v>Super Saver</v>
          </cell>
          <cell r="G67">
            <v>2008</v>
          </cell>
          <cell r="H67" t="str">
            <v xml:space="preserve">    </v>
          </cell>
          <cell r="I67" t="str">
            <v xml:space="preserve">    </v>
          </cell>
          <cell r="J67" t="str">
            <v xml:space="preserve">    </v>
          </cell>
        </row>
        <row r="68">
          <cell r="A68" t="str">
            <v>9780310228691</v>
          </cell>
          <cell r="B68" t="str">
            <v>NIV Compact Nave's Topical Bible</v>
          </cell>
          <cell r="C68">
            <v>7.97</v>
          </cell>
          <cell r="D68">
            <v>39448</v>
          </cell>
          <cell r="E68">
            <v>39629</v>
          </cell>
          <cell r="F68" t="str">
            <v>Super Saver</v>
          </cell>
          <cell r="G68">
            <v>2008</v>
          </cell>
          <cell r="H68" t="str">
            <v xml:space="preserve">    </v>
          </cell>
          <cell r="I68" t="str">
            <v xml:space="preserve">    </v>
          </cell>
          <cell r="J68" t="str">
            <v xml:space="preserve">    </v>
          </cell>
        </row>
        <row r="69">
          <cell r="A69" t="str">
            <v>9780310920236</v>
          </cell>
          <cell r="B69" t="str">
            <v>NIV The Journey SC</v>
          </cell>
          <cell r="C69">
            <v>9.9700000000000006</v>
          </cell>
          <cell r="D69">
            <v>39448</v>
          </cell>
          <cell r="E69">
            <v>39629</v>
          </cell>
          <cell r="F69" t="str">
            <v>Super Saver</v>
          </cell>
          <cell r="G69">
            <v>2008</v>
          </cell>
          <cell r="H69" t="str">
            <v xml:space="preserve">    </v>
          </cell>
          <cell r="I69" t="str">
            <v xml:space="preserve">    </v>
          </cell>
          <cell r="J69" t="str">
            <v xml:space="preserve">    </v>
          </cell>
        </row>
        <row r="70">
          <cell r="A70" t="str">
            <v>9780310935643</v>
          </cell>
          <cell r="B70" t="str">
            <v>NIV Thinline Black Bonded</v>
          </cell>
          <cell r="C70">
            <v>17.97</v>
          </cell>
          <cell r="D70">
            <v>39448</v>
          </cell>
          <cell r="E70">
            <v>39629</v>
          </cell>
          <cell r="F70" t="str">
            <v>Super Saver</v>
          </cell>
          <cell r="G70">
            <v>2008</v>
          </cell>
          <cell r="H70" t="str">
            <v xml:space="preserve">    </v>
          </cell>
          <cell r="I70" t="str">
            <v xml:space="preserve">    </v>
          </cell>
          <cell r="J70" t="str">
            <v xml:space="preserve">    </v>
          </cell>
        </row>
        <row r="71">
          <cell r="A71" t="str">
            <v>9780310935667</v>
          </cell>
          <cell r="B71" t="str">
            <v>NIV Thinline Burgundy Bonded</v>
          </cell>
          <cell r="C71">
            <v>17.97</v>
          </cell>
          <cell r="D71">
            <v>39448</v>
          </cell>
          <cell r="E71">
            <v>39629</v>
          </cell>
          <cell r="F71" t="str">
            <v>Super Saver</v>
          </cell>
          <cell r="G71">
            <v>2008</v>
          </cell>
          <cell r="H71" t="str">
            <v>X</v>
          </cell>
          <cell r="I71" t="str">
            <v xml:space="preserve">    </v>
          </cell>
          <cell r="J71" t="str">
            <v>X</v>
          </cell>
        </row>
        <row r="72">
          <cell r="A72" t="str">
            <v>9780310935681</v>
          </cell>
          <cell r="B72" t="str">
            <v>NIV Thinline Navy Bonded</v>
          </cell>
          <cell r="C72">
            <v>17.97</v>
          </cell>
          <cell r="D72">
            <v>39448</v>
          </cell>
          <cell r="E72">
            <v>39629</v>
          </cell>
          <cell r="F72" t="str">
            <v>Super Saver</v>
          </cell>
          <cell r="G72">
            <v>2008</v>
          </cell>
          <cell r="H72" t="str">
            <v xml:space="preserve">    </v>
          </cell>
          <cell r="I72" t="str">
            <v xml:space="preserve">    </v>
          </cell>
          <cell r="J72" t="str">
            <v xml:space="preserve">    </v>
          </cell>
        </row>
        <row r="73">
          <cell r="A73" t="str">
            <v>9780310935711</v>
          </cell>
          <cell r="B73" t="str">
            <v>NIV Thinline Tan/Tan DuoTone</v>
          </cell>
          <cell r="C73">
            <v>17.97</v>
          </cell>
          <cell r="D73">
            <v>39448</v>
          </cell>
          <cell r="E73">
            <v>39629</v>
          </cell>
          <cell r="F73" t="str">
            <v>Super Saver</v>
          </cell>
          <cell r="G73">
            <v>2008</v>
          </cell>
          <cell r="H73" t="str">
            <v xml:space="preserve">    </v>
          </cell>
          <cell r="I73" t="str">
            <v xml:space="preserve">    </v>
          </cell>
          <cell r="J73" t="str">
            <v xml:space="preserve">    </v>
          </cell>
        </row>
        <row r="74">
          <cell r="A74" t="str">
            <v>9780310811817</v>
          </cell>
          <cell r="B74" t="str">
            <v>Prayers for a Woman's Soul Gift Book DuoTone</v>
          </cell>
          <cell r="C74">
            <v>12.97</v>
          </cell>
          <cell r="D74">
            <v>39448</v>
          </cell>
          <cell r="E74">
            <v>39629</v>
          </cell>
          <cell r="F74" t="str">
            <v>Super Saver</v>
          </cell>
          <cell r="G74">
            <v>2008</v>
          </cell>
          <cell r="H74" t="str">
            <v xml:space="preserve">    </v>
          </cell>
          <cell r="I74" t="str">
            <v xml:space="preserve">    </v>
          </cell>
          <cell r="J74" t="str">
            <v xml:space="preserve">    </v>
          </cell>
        </row>
        <row r="75">
          <cell r="A75" t="str">
            <v>9780310805960</v>
          </cell>
          <cell r="B75" t="str">
            <v>Prayers for a Woman's Soul Gift Book HC</v>
          </cell>
          <cell r="C75">
            <v>9.9700000000000006</v>
          </cell>
          <cell r="D75">
            <v>39448</v>
          </cell>
          <cell r="E75">
            <v>39629</v>
          </cell>
          <cell r="F75" t="str">
            <v>Super Saver</v>
          </cell>
          <cell r="G75">
            <v>2008</v>
          </cell>
          <cell r="H75" t="str">
            <v xml:space="preserve">    </v>
          </cell>
          <cell r="I75" t="str">
            <v xml:space="preserve">    </v>
          </cell>
          <cell r="J75" t="str">
            <v xml:space="preserve">    </v>
          </cell>
        </row>
        <row r="76">
          <cell r="A76" t="str">
            <v>9780829733501</v>
          </cell>
          <cell r="B76" t="str">
            <v>Promesas Eternas para Ti de la NVI (Promises for You NIV MM)</v>
          </cell>
          <cell r="C76">
            <v>2.97</v>
          </cell>
          <cell r="D76">
            <v>39448</v>
          </cell>
          <cell r="E76">
            <v>39629</v>
          </cell>
          <cell r="F76" t="str">
            <v>Super Saver</v>
          </cell>
          <cell r="G76">
            <v>2008</v>
          </cell>
          <cell r="H76" t="str">
            <v xml:space="preserve">    </v>
          </cell>
          <cell r="I76" t="str">
            <v xml:space="preserve">    </v>
          </cell>
          <cell r="J76" t="str">
            <v xml:space="preserve">    </v>
          </cell>
        </row>
        <row r="77">
          <cell r="A77" t="str">
            <v>9780310982654</v>
          </cell>
          <cell r="B77" t="str">
            <v>Promises for Dads from the NIV MM</v>
          </cell>
          <cell r="C77">
            <v>2.97</v>
          </cell>
          <cell r="D77">
            <v>39448</v>
          </cell>
          <cell r="E77">
            <v>39629</v>
          </cell>
          <cell r="F77" t="str">
            <v>Super Saver</v>
          </cell>
          <cell r="G77">
            <v>2008</v>
          </cell>
          <cell r="H77" t="str">
            <v xml:space="preserve">    </v>
          </cell>
          <cell r="I77" t="str">
            <v xml:space="preserve">    </v>
          </cell>
          <cell r="J77" t="str">
            <v xml:space="preserve">    </v>
          </cell>
        </row>
        <row r="78">
          <cell r="A78" t="str">
            <v>9780310804178</v>
          </cell>
          <cell r="B78" t="str">
            <v>Promises for Graduates from the NIV MM</v>
          </cell>
          <cell r="C78">
            <v>2.97</v>
          </cell>
          <cell r="D78">
            <v>39448</v>
          </cell>
          <cell r="E78">
            <v>39629</v>
          </cell>
          <cell r="F78" t="str">
            <v>Super Saver</v>
          </cell>
          <cell r="G78">
            <v>2008</v>
          </cell>
          <cell r="H78" t="str">
            <v xml:space="preserve">    </v>
          </cell>
          <cell r="I78" t="str">
            <v xml:space="preserve">    </v>
          </cell>
          <cell r="J78" t="str">
            <v xml:space="preserve">    </v>
          </cell>
        </row>
        <row r="79">
          <cell r="A79" t="str">
            <v>9780310810070</v>
          </cell>
          <cell r="B79" t="str">
            <v>Promises for Men from the NIV</v>
          </cell>
          <cell r="C79">
            <v>2.97</v>
          </cell>
          <cell r="D79">
            <v>39448</v>
          </cell>
          <cell r="E79">
            <v>39629</v>
          </cell>
          <cell r="F79" t="str">
            <v>Super Saver</v>
          </cell>
          <cell r="G79">
            <v>2008</v>
          </cell>
          <cell r="H79" t="str">
            <v xml:space="preserve">    </v>
          </cell>
          <cell r="I79" t="str">
            <v xml:space="preserve">    </v>
          </cell>
          <cell r="J79" t="str">
            <v xml:space="preserve">    </v>
          </cell>
        </row>
        <row r="80">
          <cell r="A80" t="str">
            <v>9780310982647</v>
          </cell>
          <cell r="B80" t="str">
            <v>Promises for Moms from the NIV MM</v>
          </cell>
          <cell r="C80">
            <v>2.97</v>
          </cell>
          <cell r="D80">
            <v>39448</v>
          </cell>
          <cell r="E80">
            <v>39629</v>
          </cell>
          <cell r="F80" t="str">
            <v>Super Saver</v>
          </cell>
          <cell r="G80">
            <v>2008</v>
          </cell>
          <cell r="H80" t="str">
            <v xml:space="preserve">    </v>
          </cell>
          <cell r="I80" t="str">
            <v xml:space="preserve">    </v>
          </cell>
          <cell r="J80" t="str">
            <v xml:space="preserve">    </v>
          </cell>
        </row>
        <row r="81">
          <cell r="A81" t="str">
            <v>9780310810087</v>
          </cell>
          <cell r="B81" t="str">
            <v>Promises for Women from the NIV</v>
          </cell>
          <cell r="C81">
            <v>2.97</v>
          </cell>
          <cell r="D81">
            <v>39448</v>
          </cell>
          <cell r="E81">
            <v>39629</v>
          </cell>
          <cell r="F81" t="str">
            <v>Super Saver</v>
          </cell>
          <cell r="G81">
            <v>2008</v>
          </cell>
          <cell r="H81" t="str">
            <v xml:space="preserve">    </v>
          </cell>
          <cell r="I81" t="str">
            <v xml:space="preserve">    </v>
          </cell>
          <cell r="J81" t="str">
            <v xml:space="preserve">    </v>
          </cell>
        </row>
        <row r="82">
          <cell r="A82" t="str">
            <v>9780310810063</v>
          </cell>
          <cell r="B82" t="str">
            <v>Promises for Women of Color from the NIV</v>
          </cell>
          <cell r="C82">
            <v>2.97</v>
          </cell>
          <cell r="D82">
            <v>39448</v>
          </cell>
          <cell r="E82">
            <v>39629</v>
          </cell>
          <cell r="F82" t="str">
            <v>Super Saver</v>
          </cell>
          <cell r="G82">
            <v>2008</v>
          </cell>
          <cell r="H82" t="str">
            <v xml:space="preserve">    </v>
          </cell>
          <cell r="I82" t="str">
            <v xml:space="preserve">    </v>
          </cell>
          <cell r="J82" t="str">
            <v xml:space="preserve">    </v>
          </cell>
        </row>
        <row r="83">
          <cell r="A83" t="str">
            <v>9780310978916</v>
          </cell>
          <cell r="B83" t="str">
            <v>Promises for You from the NIV MM</v>
          </cell>
          <cell r="C83">
            <v>2.97</v>
          </cell>
          <cell r="D83">
            <v>39448</v>
          </cell>
          <cell r="E83">
            <v>39629</v>
          </cell>
          <cell r="F83" t="str">
            <v>Super Saver</v>
          </cell>
          <cell r="G83">
            <v>2008</v>
          </cell>
          <cell r="H83" t="str">
            <v xml:space="preserve">    </v>
          </cell>
          <cell r="I83" t="str">
            <v xml:space="preserve">    </v>
          </cell>
          <cell r="J83" t="str">
            <v xml:space="preserve">    </v>
          </cell>
        </row>
        <row r="84">
          <cell r="A84" t="str">
            <v>9780310811411</v>
          </cell>
          <cell r="B84" t="str">
            <v>Serenity Gift Book SC</v>
          </cell>
          <cell r="C84">
            <v>4.97</v>
          </cell>
          <cell r="D84">
            <v>39448</v>
          </cell>
          <cell r="E84">
            <v>39629</v>
          </cell>
          <cell r="F84" t="str">
            <v>Super Saver</v>
          </cell>
          <cell r="G84">
            <v>2008</v>
          </cell>
          <cell r="H84" t="str">
            <v xml:space="preserve">    </v>
          </cell>
          <cell r="I84" t="str">
            <v xml:space="preserve">    </v>
          </cell>
          <cell r="J84" t="str">
            <v xml:space="preserve">    </v>
          </cell>
        </row>
        <row r="85">
          <cell r="A85" t="str">
            <v>9780310262848</v>
          </cell>
          <cell r="B85" t="str">
            <v>Strongest NASB Exhaustive Concordance</v>
          </cell>
          <cell r="C85">
            <v>24.97</v>
          </cell>
          <cell r="D85">
            <v>39448</v>
          </cell>
          <cell r="E85">
            <v>39629</v>
          </cell>
          <cell r="F85" t="str">
            <v>Super Saver</v>
          </cell>
          <cell r="G85">
            <v>2008</v>
          </cell>
          <cell r="H85" t="str">
            <v xml:space="preserve">    </v>
          </cell>
          <cell r="I85" t="str">
            <v xml:space="preserve">    </v>
          </cell>
          <cell r="J85" t="str">
            <v xml:space="preserve">    </v>
          </cell>
        </row>
        <row r="86">
          <cell r="A86" t="str">
            <v>9780310262855</v>
          </cell>
          <cell r="B86" t="str">
            <v>Strongest NIV Exhaustive Concordance</v>
          </cell>
          <cell r="C86">
            <v>24.97</v>
          </cell>
          <cell r="D86">
            <v>39448</v>
          </cell>
          <cell r="E86">
            <v>39629</v>
          </cell>
          <cell r="F86" t="str">
            <v>Super Saver</v>
          </cell>
          <cell r="G86">
            <v>2008</v>
          </cell>
          <cell r="H86" t="str">
            <v xml:space="preserve">    </v>
          </cell>
          <cell r="I86" t="str">
            <v xml:space="preserve">    </v>
          </cell>
          <cell r="J86" t="str">
            <v xml:space="preserve">    </v>
          </cell>
        </row>
        <row r="87">
          <cell r="A87" t="str">
            <v>9780310233435</v>
          </cell>
          <cell r="B87" t="str">
            <v>Strongest Strong's Exhaustive Concordance of the Bible</v>
          </cell>
          <cell r="C87">
            <v>19.97</v>
          </cell>
          <cell r="D87">
            <v>39448</v>
          </cell>
          <cell r="E87">
            <v>39629</v>
          </cell>
          <cell r="F87" t="str">
            <v>Super Saver</v>
          </cell>
          <cell r="G87">
            <v>2008</v>
          </cell>
          <cell r="H87" t="str">
            <v xml:space="preserve">    </v>
          </cell>
          <cell r="I87" t="str">
            <v xml:space="preserve">    </v>
          </cell>
          <cell r="J87" t="str">
            <v xml:space="preserve">    </v>
          </cell>
        </row>
        <row r="88">
          <cell r="A88" t="str">
            <v>9780310246978</v>
          </cell>
          <cell r="B88" t="str">
            <v>Strongest Strong's Exhaustive Concordance of the Bible L/P</v>
          </cell>
          <cell r="C88">
            <v>29.97</v>
          </cell>
          <cell r="D88">
            <v>39448</v>
          </cell>
          <cell r="E88">
            <v>39629</v>
          </cell>
          <cell r="F88" t="str">
            <v>Super Saver</v>
          </cell>
          <cell r="G88">
            <v>2008</v>
          </cell>
          <cell r="H88" t="str">
            <v xml:space="preserve">    </v>
          </cell>
          <cell r="I88" t="str">
            <v xml:space="preserve">    </v>
          </cell>
          <cell r="J88" t="str">
            <v xml:space="preserve">    </v>
          </cell>
        </row>
        <row r="89">
          <cell r="A89" t="str">
            <v>9780310805557</v>
          </cell>
          <cell r="B89" t="str">
            <v>The Purpose-Driven® Life Deluxe Journal</v>
          </cell>
          <cell r="C89">
            <v>7.97</v>
          </cell>
          <cell r="D89">
            <v>39448</v>
          </cell>
          <cell r="E89">
            <v>39629</v>
          </cell>
          <cell r="F89" t="str">
            <v>Super Saver</v>
          </cell>
          <cell r="G89">
            <v>2008</v>
          </cell>
          <cell r="H89" t="str">
            <v xml:space="preserve">    </v>
          </cell>
          <cell r="I89" t="str">
            <v xml:space="preserve">    </v>
          </cell>
          <cell r="J89" t="str">
            <v xml:space="preserve">    </v>
          </cell>
        </row>
        <row r="90">
          <cell r="A90" t="str">
            <v>9780310601944</v>
          </cell>
          <cell r="B90" t="str">
            <v>The Purpose-Driven® Life Keepsake Edition</v>
          </cell>
          <cell r="C90">
            <v>16.97</v>
          </cell>
          <cell r="D90">
            <v>39448</v>
          </cell>
          <cell r="E90">
            <v>39629</v>
          </cell>
          <cell r="F90" t="str">
            <v>Super Saver</v>
          </cell>
          <cell r="G90">
            <v>2008</v>
          </cell>
          <cell r="H90" t="str">
            <v xml:space="preserve">    </v>
          </cell>
          <cell r="I90" t="str">
            <v xml:space="preserve">    </v>
          </cell>
          <cell r="J90" t="str">
            <v xml:space="preserve">    </v>
          </cell>
        </row>
        <row r="91">
          <cell r="A91" t="str">
            <v>9780310275367</v>
          </cell>
          <cell r="B91" t="str">
            <v>The Purpose-Driven® Life MM 4-Pack</v>
          </cell>
          <cell r="C91">
            <v>19.989999999999998</v>
          </cell>
          <cell r="D91">
            <v>39448</v>
          </cell>
          <cell r="E91">
            <v>39629</v>
          </cell>
          <cell r="F91" t="str">
            <v>Super Saver</v>
          </cell>
          <cell r="G91">
            <v>2008</v>
          </cell>
          <cell r="H91" t="str">
            <v xml:space="preserve">    </v>
          </cell>
          <cell r="I91" t="str">
            <v xml:space="preserve">    </v>
          </cell>
          <cell r="J91" t="str">
            <v xml:space="preserve">    </v>
          </cell>
        </row>
        <row r="92">
          <cell r="A92" t="str">
            <v>9780310247883</v>
          </cell>
          <cell r="B92" t="str">
            <v>The Purpose-Driven® Life Unabridged Audio CD</v>
          </cell>
          <cell r="C92">
            <v>24.97</v>
          </cell>
          <cell r="D92">
            <v>39448</v>
          </cell>
          <cell r="E92">
            <v>39629</v>
          </cell>
          <cell r="F92" t="str">
            <v>Super Saver</v>
          </cell>
          <cell r="G92">
            <v>2008</v>
          </cell>
          <cell r="H92" t="str">
            <v xml:space="preserve">    </v>
          </cell>
          <cell r="I92" t="str">
            <v xml:space="preserve">    </v>
          </cell>
          <cell r="J92" t="str">
            <v xml:space="preserve">    </v>
          </cell>
        </row>
        <row r="93">
          <cell r="A93" t="str">
            <v>9780829737868</v>
          </cell>
          <cell r="B93" t="str">
            <v>Vida Con Proposito Tapa Dura (Purpose-Driven Life HC)</v>
          </cell>
          <cell r="D93">
            <v>39448</v>
          </cell>
          <cell r="E93">
            <v>39629</v>
          </cell>
          <cell r="F93" t="str">
            <v>Super Saver</v>
          </cell>
          <cell r="G93">
            <v>2008</v>
          </cell>
          <cell r="H93" t="str">
            <v xml:space="preserve">    </v>
          </cell>
          <cell r="I93" t="str">
            <v xml:space="preserve">    </v>
          </cell>
          <cell r="J93" t="str">
            <v xml:space="preserve">    </v>
          </cell>
        </row>
        <row r="94">
          <cell r="A94" t="str">
            <v>9780310713692</v>
          </cell>
          <cell r="B94" t="str">
            <v>Z GRAPHIC NOV/HAND MORNINGSTAR BOOK 1</v>
          </cell>
          <cell r="C94">
            <v>1.97</v>
          </cell>
          <cell r="D94">
            <v>39448</v>
          </cell>
          <cell r="E94">
            <v>39629</v>
          </cell>
          <cell r="F94" t="str">
            <v>Super Saver</v>
          </cell>
          <cell r="G94">
            <v>2008</v>
          </cell>
          <cell r="H94" t="str">
            <v xml:space="preserve">    </v>
          </cell>
          <cell r="I94" t="str">
            <v xml:space="preserve">    </v>
          </cell>
          <cell r="J94" t="str">
            <v xml:space="preserve">    </v>
          </cell>
        </row>
        <row r="95">
          <cell r="A95" t="str">
            <v>9780310713531</v>
          </cell>
          <cell r="B95" t="str">
            <v>Z GRAPHIC NOV/KINGDOMS BOOK 1</v>
          </cell>
          <cell r="C95">
            <v>1.97</v>
          </cell>
          <cell r="D95">
            <v>39448</v>
          </cell>
          <cell r="E95">
            <v>39629</v>
          </cell>
          <cell r="F95" t="str">
            <v>Super Saver</v>
          </cell>
          <cell r="G95">
            <v>2008</v>
          </cell>
          <cell r="H95" t="str">
            <v>X</v>
          </cell>
          <cell r="I95" t="str">
            <v xml:space="preserve">    </v>
          </cell>
          <cell r="J95" t="str">
            <v xml:space="preserve">    </v>
          </cell>
        </row>
        <row r="96">
          <cell r="A96" t="str">
            <v>9780310712879</v>
          </cell>
          <cell r="B96" t="str">
            <v>Z GRAPHIC NOV/MANGA BIBLE BOOK 1</v>
          </cell>
          <cell r="C96">
            <v>1.97</v>
          </cell>
          <cell r="D96">
            <v>39448</v>
          </cell>
          <cell r="E96">
            <v>39629</v>
          </cell>
          <cell r="F96" t="str">
            <v>Super Saver</v>
          </cell>
          <cell r="G96">
            <v>2008</v>
          </cell>
          <cell r="H96" t="str">
            <v>X</v>
          </cell>
          <cell r="I96" t="str">
            <v xml:space="preserve">    </v>
          </cell>
          <cell r="J96" t="str">
            <v xml:space="preserve">    </v>
          </cell>
        </row>
        <row r="97">
          <cell r="A97" t="str">
            <v>9780310712794</v>
          </cell>
          <cell r="B97" t="str">
            <v>Z GRAPHIC NOV/SON SAMSON BOOK 1</v>
          </cell>
          <cell r="C97">
            <v>1.97</v>
          </cell>
          <cell r="D97">
            <v>39448</v>
          </cell>
          <cell r="E97">
            <v>39629</v>
          </cell>
          <cell r="F97" t="str">
            <v>Super Saver</v>
          </cell>
          <cell r="G97">
            <v>2008</v>
          </cell>
          <cell r="H97" t="str">
            <v xml:space="preserve">    </v>
          </cell>
          <cell r="I97" t="str">
            <v xml:space="preserve">    </v>
          </cell>
          <cell r="J97" t="str">
            <v xml:space="preserve">    </v>
          </cell>
        </row>
        <row r="98">
          <cell r="A98" t="str">
            <v>9780310713616</v>
          </cell>
          <cell r="B98" t="str">
            <v>Z GRAPHIC NOV/TIMEFLYZ BOOK 1</v>
          </cell>
          <cell r="C98">
            <v>1.97</v>
          </cell>
          <cell r="D98">
            <v>39448</v>
          </cell>
          <cell r="E98">
            <v>39629</v>
          </cell>
          <cell r="F98" t="str">
            <v>Super Saver</v>
          </cell>
          <cell r="G98">
            <v>2008</v>
          </cell>
          <cell r="H98" t="str">
            <v xml:space="preserve">    </v>
          </cell>
          <cell r="I98" t="str">
            <v xml:space="preserve">    </v>
          </cell>
          <cell r="J98" t="str">
            <v xml:space="preserve">    </v>
          </cell>
        </row>
        <row r="99">
          <cell r="A99" t="str">
            <v>9780310713005</v>
          </cell>
          <cell r="B99" t="str">
            <v>Z GRAPHIC NOV/TOMO BOOK 1</v>
          </cell>
          <cell r="C99">
            <v>1.97</v>
          </cell>
          <cell r="D99">
            <v>39448</v>
          </cell>
          <cell r="E99">
            <v>39629</v>
          </cell>
          <cell r="F99" t="str">
            <v>Super Saver</v>
          </cell>
          <cell r="G99">
            <v>2008</v>
          </cell>
          <cell r="H99" t="str">
            <v>X</v>
          </cell>
          <cell r="I99" t="str">
            <v xml:space="preserve">    </v>
          </cell>
          <cell r="J99" t="str">
            <v xml:space="preserve">    </v>
          </cell>
        </row>
        <row r="100">
          <cell r="A100" t="str">
            <v>9780310230953</v>
          </cell>
          <cell r="B100" t="str">
            <v>Zondervan Handbook to the Bible</v>
          </cell>
          <cell r="C100">
            <v>29.97</v>
          </cell>
          <cell r="D100">
            <v>39448</v>
          </cell>
          <cell r="E100">
            <v>39629</v>
          </cell>
          <cell r="F100" t="str">
            <v>Super Saver</v>
          </cell>
          <cell r="G100">
            <v>2008</v>
          </cell>
          <cell r="H100" t="str">
            <v>X</v>
          </cell>
          <cell r="I100" t="str">
            <v xml:space="preserve">    </v>
          </cell>
          <cell r="J100" t="str">
            <v xml:space="preserve">    </v>
          </cell>
        </row>
        <row r="101">
          <cell r="A101" t="str">
            <v>9780310217404</v>
          </cell>
          <cell r="B101" t="str">
            <v>Zondervan Illustrated Bible Backgrounds Commentary Set</v>
          </cell>
          <cell r="C101">
            <v>119.97</v>
          </cell>
          <cell r="D101">
            <v>39448</v>
          </cell>
          <cell r="E101">
            <v>39629</v>
          </cell>
          <cell r="F101" t="str">
            <v>Super Saver</v>
          </cell>
          <cell r="G101">
            <v>2008</v>
          </cell>
          <cell r="H101" t="str">
            <v xml:space="preserve">    </v>
          </cell>
          <cell r="I101" t="str">
            <v xml:space="preserve">    </v>
          </cell>
          <cell r="J101" t="str">
            <v xml:space="preserve">    </v>
          </cell>
        </row>
        <row r="102">
          <cell r="A102" t="str">
            <v>9780310251606</v>
          </cell>
          <cell r="B102" t="str">
            <v>Zondervan NIV Atlas of the Bible</v>
          </cell>
          <cell r="C102">
            <v>29.97</v>
          </cell>
          <cell r="D102">
            <v>39448</v>
          </cell>
          <cell r="E102">
            <v>39629</v>
          </cell>
          <cell r="F102" t="str">
            <v>Super Saver</v>
          </cell>
          <cell r="G102">
            <v>2008</v>
          </cell>
          <cell r="H102" t="str">
            <v xml:space="preserve">    </v>
          </cell>
          <cell r="I102" t="str">
            <v xml:space="preserve">    </v>
          </cell>
          <cell r="J102" t="str">
            <v xml:space="preserve">    </v>
          </cell>
        </row>
        <row r="103">
          <cell r="A103" t="str">
            <v>9780310260400</v>
          </cell>
          <cell r="B103" t="str">
            <v>Zondervan NIV Matthew Henry Commentary</v>
          </cell>
          <cell r="C103">
            <v>22.97</v>
          </cell>
          <cell r="D103">
            <v>39448</v>
          </cell>
          <cell r="E103">
            <v>39629</v>
          </cell>
          <cell r="F103" t="str">
            <v>Super Saver</v>
          </cell>
          <cell r="G103">
            <v>2008</v>
          </cell>
          <cell r="H103" t="str">
            <v xml:space="preserve">    </v>
          </cell>
          <cell r="I103" t="str">
            <v xml:space="preserve">    </v>
          </cell>
          <cell r="J103" t="str">
            <v xml:space="preserve">    </v>
          </cell>
        </row>
        <row r="104">
          <cell r="A104" t="str">
            <v>9780310579502</v>
          </cell>
          <cell r="B104" t="str">
            <v>Zondervan NIV Nave's Topical Bible</v>
          </cell>
          <cell r="C104">
            <v>19.97</v>
          </cell>
          <cell r="D104">
            <v>39448</v>
          </cell>
          <cell r="E104">
            <v>39629</v>
          </cell>
          <cell r="F104" t="str">
            <v>Super Saver</v>
          </cell>
          <cell r="G104">
            <v>2008</v>
          </cell>
          <cell r="H104" t="str">
            <v xml:space="preserve">    </v>
          </cell>
          <cell r="I104" t="str">
            <v xml:space="preserve">    </v>
          </cell>
          <cell r="J104" t="str">
            <v xml:space="preserve">    </v>
          </cell>
        </row>
        <row r="105">
          <cell r="A105" t="str">
            <v>9780310489818</v>
          </cell>
          <cell r="B105" t="str">
            <v>Zondervan's Compact Bible Dictionary</v>
          </cell>
          <cell r="C105">
            <v>6.97</v>
          </cell>
          <cell r="D105">
            <v>39448</v>
          </cell>
          <cell r="E105">
            <v>39629</v>
          </cell>
          <cell r="F105" t="str">
            <v>Super Saver</v>
          </cell>
          <cell r="G105">
            <v>2008</v>
          </cell>
          <cell r="H105" t="str">
            <v xml:space="preserve">    </v>
          </cell>
          <cell r="I105" t="str">
            <v xml:space="preserve">    </v>
          </cell>
          <cell r="J105" t="str">
            <v xml:space="preserve">    </v>
          </cell>
        </row>
        <row r="106">
          <cell r="A106" t="str">
            <v>9780310235606</v>
          </cell>
          <cell r="B106" t="str">
            <v>Zondervan's Pictorial Bible Dictionary</v>
          </cell>
          <cell r="C106">
            <v>15.97</v>
          </cell>
          <cell r="D106">
            <v>39448</v>
          </cell>
          <cell r="E106">
            <v>39629</v>
          </cell>
          <cell r="F106" t="str">
            <v>Super Saver</v>
          </cell>
          <cell r="G106">
            <v>2008</v>
          </cell>
          <cell r="H106" t="str">
            <v xml:space="preserve">    </v>
          </cell>
          <cell r="I106" t="str">
            <v xml:space="preserve">    </v>
          </cell>
          <cell r="J106" t="str">
            <v xml:space="preserve">    </v>
          </cell>
        </row>
        <row r="107">
          <cell r="A107" t="str">
            <v>9780310938446</v>
          </cell>
          <cell r="B107" t="str">
            <v>NIV ARCH STDY BIB EURO CAS/CAR LTD</v>
          </cell>
          <cell r="C107">
            <v>49.99</v>
          </cell>
          <cell r="D107">
            <v>39539</v>
          </cell>
          <cell r="E107">
            <v>39660</v>
          </cell>
          <cell r="F107" t="str">
            <v>NIV 30-day</v>
          </cell>
          <cell r="G107">
            <v>2008</v>
          </cell>
          <cell r="H107" t="str">
            <v xml:space="preserve">    </v>
          </cell>
          <cell r="I107" t="str">
            <v xml:space="preserve">    </v>
          </cell>
          <cell r="J107" t="str">
            <v xml:space="preserve">    </v>
          </cell>
        </row>
        <row r="108">
          <cell r="A108" t="str">
            <v>9780310938873</v>
          </cell>
          <cell r="B108" t="str">
            <v>NIV ARCHAEO STDY BIB PS CHO/TOF DUO</v>
          </cell>
          <cell r="C108">
            <v>39.99</v>
          </cell>
          <cell r="D108">
            <v>39539</v>
          </cell>
          <cell r="E108">
            <v>39660</v>
          </cell>
          <cell r="F108" t="str">
            <v>NIV 30-day</v>
          </cell>
          <cell r="G108">
            <v>2008</v>
          </cell>
          <cell r="H108" t="str">
            <v>X</v>
          </cell>
          <cell r="I108" t="str">
            <v>X</v>
          </cell>
          <cell r="J108" t="str">
            <v xml:space="preserve">    </v>
          </cell>
        </row>
        <row r="109">
          <cell r="A109" t="str">
            <v>9780310926061</v>
          </cell>
          <cell r="B109" t="str">
            <v>NIV ARCHAEOLOGICAL STDY BRG BND</v>
          </cell>
          <cell r="C109">
            <v>49.99</v>
          </cell>
          <cell r="D109">
            <v>39539</v>
          </cell>
          <cell r="E109">
            <v>39660</v>
          </cell>
          <cell r="F109" t="str">
            <v>NIV 30-day</v>
          </cell>
          <cell r="G109">
            <v>2008</v>
          </cell>
          <cell r="H109" t="str">
            <v>X</v>
          </cell>
          <cell r="I109" t="str">
            <v xml:space="preserve">    </v>
          </cell>
          <cell r="J109" t="str">
            <v xml:space="preserve">    </v>
          </cell>
        </row>
        <row r="110">
          <cell r="A110" t="str">
            <v>9780310935384</v>
          </cell>
          <cell r="B110" t="str">
            <v>NIV ARCHAEOLOGICAL STDY EURO MAH/CA</v>
          </cell>
          <cell r="C110">
            <v>54.99</v>
          </cell>
          <cell r="D110">
            <v>39539</v>
          </cell>
          <cell r="E110">
            <v>39660</v>
          </cell>
          <cell r="F110" t="str">
            <v>NIV 30-day</v>
          </cell>
          <cell r="G110">
            <v>2008</v>
          </cell>
          <cell r="H110" t="str">
            <v>X</v>
          </cell>
          <cell r="I110" t="str">
            <v xml:space="preserve">    </v>
          </cell>
          <cell r="J110" t="str">
            <v xml:space="preserve">    </v>
          </cell>
        </row>
        <row r="111">
          <cell r="A111" t="str">
            <v>9780310935377</v>
          </cell>
          <cell r="B111" t="str">
            <v>NIV ARCHAEOLOGICAL STDY EURO SCARLE</v>
          </cell>
          <cell r="C111">
            <v>54.99</v>
          </cell>
          <cell r="D111">
            <v>39539</v>
          </cell>
          <cell r="E111">
            <v>39660</v>
          </cell>
          <cell r="F111" t="str">
            <v>NIV 30-day</v>
          </cell>
          <cell r="G111">
            <v>2008</v>
          </cell>
          <cell r="H111" t="str">
            <v>X</v>
          </cell>
          <cell r="I111" t="str">
            <v xml:space="preserve">    </v>
          </cell>
          <cell r="J111" t="str">
            <v xml:space="preserve">    </v>
          </cell>
        </row>
        <row r="112">
          <cell r="A112" t="str">
            <v>9780310920731</v>
          </cell>
          <cell r="B112" t="str">
            <v>NIV LIFE APP L/P BIB BLK BND IDX</v>
          </cell>
          <cell r="C112">
            <v>59.99</v>
          </cell>
          <cell r="D112">
            <v>39539</v>
          </cell>
          <cell r="E112">
            <v>39660</v>
          </cell>
          <cell r="F112" t="str">
            <v>NIV 30-day</v>
          </cell>
          <cell r="G112">
            <v>2008</v>
          </cell>
          <cell r="H112" t="str">
            <v xml:space="preserve">    </v>
          </cell>
          <cell r="I112" t="str">
            <v xml:space="preserve">    </v>
          </cell>
          <cell r="J112" t="str">
            <v xml:space="preserve">    </v>
          </cell>
        </row>
        <row r="113">
          <cell r="A113" t="str">
            <v>9780310917601</v>
          </cell>
          <cell r="B113" t="str">
            <v>NIV LIFE APP L/P BIB BRG BND IDX</v>
          </cell>
          <cell r="C113">
            <v>59.99</v>
          </cell>
          <cell r="D113">
            <v>39539</v>
          </cell>
          <cell r="E113">
            <v>39660</v>
          </cell>
          <cell r="F113" t="str">
            <v>NIV 30-day</v>
          </cell>
          <cell r="G113">
            <v>2008</v>
          </cell>
          <cell r="H113" t="str">
            <v xml:space="preserve">    </v>
          </cell>
          <cell r="I113" t="str">
            <v xml:space="preserve">    </v>
          </cell>
          <cell r="J113" t="str">
            <v xml:space="preserve">    </v>
          </cell>
        </row>
        <row r="114">
          <cell r="A114" t="str">
            <v>9780310933953</v>
          </cell>
          <cell r="B114" t="str">
            <v>NIV LIFE APP STDY BIB TAN/ALL EURO</v>
          </cell>
          <cell r="C114">
            <v>44.99</v>
          </cell>
          <cell r="D114">
            <v>39539</v>
          </cell>
          <cell r="E114">
            <v>39660</v>
          </cell>
          <cell r="F114" t="str">
            <v>NIV 30-day</v>
          </cell>
          <cell r="G114">
            <v>2008</v>
          </cell>
          <cell r="H114" t="str">
            <v>X</v>
          </cell>
          <cell r="I114" t="str">
            <v xml:space="preserve">    </v>
          </cell>
          <cell r="J114" t="str">
            <v xml:space="preserve">    </v>
          </cell>
        </row>
        <row r="115">
          <cell r="A115" t="str">
            <v>9780310938439</v>
          </cell>
          <cell r="B115" t="str">
            <v>NIV LIFE APP STDY EURO DES/MAH LTD</v>
          </cell>
          <cell r="C115">
            <v>39.99</v>
          </cell>
          <cell r="D115">
            <v>39539</v>
          </cell>
          <cell r="E115">
            <v>39660</v>
          </cell>
          <cell r="F115" t="str">
            <v>NIV 30-day</v>
          </cell>
          <cell r="G115">
            <v>2008</v>
          </cell>
          <cell r="H115" t="str">
            <v xml:space="preserve">    </v>
          </cell>
          <cell r="I115" t="str">
            <v xml:space="preserve">    </v>
          </cell>
          <cell r="J115" t="str">
            <v xml:space="preserve">    </v>
          </cell>
        </row>
        <row r="116">
          <cell r="A116" t="str">
            <v>9780310933939</v>
          </cell>
          <cell r="B116" t="str">
            <v>NIV LIFE APP STUDY BIB BLK BND</v>
          </cell>
          <cell r="C116">
            <v>39.99</v>
          </cell>
          <cell r="D116">
            <v>39539</v>
          </cell>
          <cell r="E116">
            <v>39660</v>
          </cell>
          <cell r="F116" t="str">
            <v>NIV 30-day</v>
          </cell>
          <cell r="G116">
            <v>2008</v>
          </cell>
          <cell r="H116" t="str">
            <v xml:space="preserve">    </v>
          </cell>
          <cell r="I116" t="str">
            <v xml:space="preserve">    </v>
          </cell>
          <cell r="J116" t="str">
            <v>X</v>
          </cell>
        </row>
        <row r="117">
          <cell r="A117" t="str">
            <v>9780310933922</v>
          </cell>
          <cell r="B117" t="str">
            <v>NIV LIFE APP STUDY BIB BLK T/G</v>
          </cell>
          <cell r="C117">
            <v>49.99</v>
          </cell>
          <cell r="D117">
            <v>39539</v>
          </cell>
          <cell r="E117">
            <v>39660</v>
          </cell>
          <cell r="F117" t="str">
            <v>NIV 30-day</v>
          </cell>
          <cell r="G117">
            <v>2008</v>
          </cell>
          <cell r="H117" t="str">
            <v xml:space="preserve">    </v>
          </cell>
          <cell r="I117" t="str">
            <v xml:space="preserve">    </v>
          </cell>
          <cell r="J117" t="str">
            <v xml:space="preserve">    </v>
          </cell>
        </row>
        <row r="118">
          <cell r="A118" t="str">
            <v>9780310933946</v>
          </cell>
          <cell r="B118" t="str">
            <v>NIV LIFE APP STUDY BIB BLK/BLK EURO</v>
          </cell>
          <cell r="C118">
            <v>44.99</v>
          </cell>
          <cell r="D118">
            <v>39539</v>
          </cell>
          <cell r="E118">
            <v>39660</v>
          </cell>
          <cell r="F118" t="str">
            <v>NIV 30-day</v>
          </cell>
          <cell r="G118">
            <v>2008</v>
          </cell>
          <cell r="H118" t="str">
            <v>X</v>
          </cell>
          <cell r="I118" t="str">
            <v xml:space="preserve">    </v>
          </cell>
          <cell r="J118" t="str">
            <v xml:space="preserve">    </v>
          </cell>
        </row>
        <row r="119">
          <cell r="A119" t="str">
            <v>9780310933908</v>
          </cell>
          <cell r="B119" t="str">
            <v>NIV LIFE APP STUDY BIB BRG BND</v>
          </cell>
          <cell r="C119">
            <v>39.99</v>
          </cell>
          <cell r="D119">
            <v>39539</v>
          </cell>
          <cell r="E119">
            <v>39660</v>
          </cell>
          <cell r="F119" t="str">
            <v>NIV 30-day</v>
          </cell>
          <cell r="G119">
            <v>2008</v>
          </cell>
          <cell r="H119" t="str">
            <v xml:space="preserve">    </v>
          </cell>
          <cell r="I119" t="str">
            <v xml:space="preserve">    </v>
          </cell>
          <cell r="J119" t="str">
            <v>X</v>
          </cell>
        </row>
        <row r="120">
          <cell r="A120" t="str">
            <v>9780310933915</v>
          </cell>
          <cell r="B120" t="str">
            <v>NIV LIFE APP STUDY BIB BRG T/G</v>
          </cell>
          <cell r="C120">
            <v>49.99</v>
          </cell>
          <cell r="D120">
            <v>39539</v>
          </cell>
          <cell r="E120">
            <v>39660</v>
          </cell>
          <cell r="F120" t="str">
            <v>NIV 30-day</v>
          </cell>
          <cell r="G120">
            <v>2008</v>
          </cell>
          <cell r="H120" t="str">
            <v xml:space="preserve">    </v>
          </cell>
          <cell r="I120" t="str">
            <v xml:space="preserve">    </v>
          </cell>
          <cell r="J120" t="str">
            <v xml:space="preserve">    </v>
          </cell>
        </row>
        <row r="121">
          <cell r="A121" t="str">
            <v>9780310933960</v>
          </cell>
          <cell r="B121" t="str">
            <v>NIV LIFE APP STUDY BIB NAV BND</v>
          </cell>
          <cell r="C121">
            <v>39.99</v>
          </cell>
          <cell r="D121">
            <v>39539</v>
          </cell>
          <cell r="E121">
            <v>39660</v>
          </cell>
          <cell r="F121" t="str">
            <v>NIV 30-day</v>
          </cell>
          <cell r="G121">
            <v>2008</v>
          </cell>
          <cell r="H121" t="str">
            <v xml:space="preserve">    </v>
          </cell>
          <cell r="I121" t="str">
            <v xml:space="preserve">    </v>
          </cell>
          <cell r="J121" t="str">
            <v xml:space="preserve">    </v>
          </cell>
        </row>
        <row r="122">
          <cell r="A122" t="str">
            <v>9780310928065</v>
          </cell>
          <cell r="B122" t="str">
            <v>NIV QUEST STUDY BIB REV BLK BND</v>
          </cell>
          <cell r="C122">
            <v>29.99</v>
          </cell>
          <cell r="D122">
            <v>39539</v>
          </cell>
          <cell r="E122">
            <v>39660</v>
          </cell>
          <cell r="F122" t="str">
            <v>NIV 30-day</v>
          </cell>
          <cell r="G122">
            <v>2008</v>
          </cell>
          <cell r="H122" t="str">
            <v>X</v>
          </cell>
          <cell r="I122" t="str">
            <v xml:space="preserve">    </v>
          </cell>
          <cell r="J122" t="str">
            <v xml:space="preserve">    </v>
          </cell>
        </row>
        <row r="123">
          <cell r="A123" t="str">
            <v>9780310928058</v>
          </cell>
          <cell r="B123" t="str">
            <v>NIV QUEST STUDY BIB REV BRG BND</v>
          </cell>
          <cell r="C123">
            <v>29.99</v>
          </cell>
          <cell r="D123">
            <v>39539</v>
          </cell>
          <cell r="E123">
            <v>39660</v>
          </cell>
          <cell r="F123" t="str">
            <v>NIV 30-day</v>
          </cell>
          <cell r="G123">
            <v>2008</v>
          </cell>
          <cell r="H123" t="str">
            <v>X</v>
          </cell>
          <cell r="I123" t="str">
            <v xml:space="preserve">    </v>
          </cell>
          <cell r="J123" t="str">
            <v xml:space="preserve">    </v>
          </cell>
        </row>
        <row r="124">
          <cell r="A124" t="str">
            <v>9780310928072</v>
          </cell>
          <cell r="B124" t="str">
            <v>NIV QUEST STUDY BIB REV NAV BND</v>
          </cell>
          <cell r="C124">
            <v>29.99</v>
          </cell>
          <cell r="D124">
            <v>39539</v>
          </cell>
          <cell r="E124">
            <v>39660</v>
          </cell>
          <cell r="F124" t="str">
            <v>NIV 30-day</v>
          </cell>
          <cell r="G124">
            <v>2008</v>
          </cell>
          <cell r="H124" t="str">
            <v>X</v>
          </cell>
          <cell r="I124" t="str">
            <v xml:space="preserve">    </v>
          </cell>
          <cell r="J124" t="str">
            <v xml:space="preserve">    </v>
          </cell>
        </row>
        <row r="125">
          <cell r="A125" t="str">
            <v>9780310938422</v>
          </cell>
          <cell r="B125" t="str">
            <v>ZOND NIV STDY BIB EURO TAU/BLK LTD</v>
          </cell>
          <cell r="C125">
            <v>39.99</v>
          </cell>
          <cell r="D125">
            <v>39539</v>
          </cell>
          <cell r="E125">
            <v>39660</v>
          </cell>
          <cell r="F125" t="str">
            <v>NIV 30-day</v>
          </cell>
          <cell r="G125">
            <v>2008</v>
          </cell>
          <cell r="H125" t="str">
            <v xml:space="preserve">    </v>
          </cell>
          <cell r="I125" t="str">
            <v xml:space="preserve">    </v>
          </cell>
          <cell r="J125" t="str">
            <v xml:space="preserve">    </v>
          </cell>
        </row>
        <row r="126">
          <cell r="A126" t="str">
            <v>9780310929574</v>
          </cell>
          <cell r="B126" t="str">
            <v>ZOND NIV STUDY BIB BLK BND</v>
          </cell>
          <cell r="C126">
            <v>39.99</v>
          </cell>
          <cell r="D126">
            <v>39539</v>
          </cell>
          <cell r="E126">
            <v>39660</v>
          </cell>
          <cell r="F126" t="str">
            <v>NIV 30-day</v>
          </cell>
          <cell r="G126">
            <v>2008</v>
          </cell>
          <cell r="H126" t="str">
            <v xml:space="preserve">    </v>
          </cell>
          <cell r="I126" t="str">
            <v xml:space="preserve">    </v>
          </cell>
          <cell r="J126" t="str">
            <v xml:space="preserve">    </v>
          </cell>
        </row>
        <row r="127">
          <cell r="A127" t="str">
            <v>9780310929567</v>
          </cell>
          <cell r="B127" t="str">
            <v>ZOND NIV STUDY BIB BRG BND</v>
          </cell>
          <cell r="C127">
            <v>39.99</v>
          </cell>
          <cell r="D127">
            <v>39539</v>
          </cell>
          <cell r="E127">
            <v>39660</v>
          </cell>
          <cell r="F127" t="str">
            <v>NIV 30-day</v>
          </cell>
          <cell r="G127">
            <v>2008</v>
          </cell>
          <cell r="H127" t="str">
            <v xml:space="preserve">    </v>
          </cell>
          <cell r="I127" t="str">
            <v xml:space="preserve">    </v>
          </cell>
          <cell r="J127" t="str">
            <v xml:space="preserve">    </v>
          </cell>
        </row>
        <row r="128">
          <cell r="A128" t="str">
            <v>9780310919988</v>
          </cell>
          <cell r="B128" t="str">
            <v>ZOND NIV STUDY BIB BRT TN/ALL EURO</v>
          </cell>
          <cell r="C128">
            <v>44.99</v>
          </cell>
          <cell r="D128">
            <v>39539</v>
          </cell>
          <cell r="E128">
            <v>39660</v>
          </cell>
          <cell r="F128" t="str">
            <v>NIV 30-day</v>
          </cell>
          <cell r="G128">
            <v>2008</v>
          </cell>
          <cell r="H128" t="str">
            <v>X</v>
          </cell>
          <cell r="I128" t="str">
            <v xml:space="preserve">    </v>
          </cell>
          <cell r="J128" t="str">
            <v xml:space="preserve">    </v>
          </cell>
        </row>
        <row r="129">
          <cell r="A129" t="str">
            <v>9780310929581</v>
          </cell>
          <cell r="B129" t="str">
            <v>ZOND NIV STUDY BIB NAV BND</v>
          </cell>
          <cell r="C129">
            <v>39.99</v>
          </cell>
          <cell r="D129">
            <v>39539</v>
          </cell>
          <cell r="E129">
            <v>39660</v>
          </cell>
          <cell r="F129" t="str">
            <v>NIV 30-day</v>
          </cell>
          <cell r="G129">
            <v>2008</v>
          </cell>
          <cell r="H129" t="str">
            <v xml:space="preserve">    </v>
          </cell>
          <cell r="I129" t="str">
            <v xml:space="preserve">    </v>
          </cell>
          <cell r="J129" t="str">
            <v xml:space="preserve">    </v>
          </cell>
        </row>
        <row r="130">
          <cell r="A130" t="str">
            <v>9780310923084</v>
          </cell>
          <cell r="B130" t="str">
            <v>ZOND NIV STUDY BIB P/S BRG BND</v>
          </cell>
          <cell r="C130">
            <v>29.99</v>
          </cell>
          <cell r="D130">
            <v>39539</v>
          </cell>
          <cell r="E130">
            <v>39660</v>
          </cell>
          <cell r="F130" t="str">
            <v>NIV 30-day</v>
          </cell>
          <cell r="G130">
            <v>2008</v>
          </cell>
          <cell r="H130" t="str">
            <v xml:space="preserve">    </v>
          </cell>
          <cell r="I130" t="str">
            <v xml:space="preserve">    </v>
          </cell>
          <cell r="J130" t="str">
            <v xml:space="preserve">    </v>
          </cell>
        </row>
        <row r="131">
          <cell r="A131" t="str">
            <v>9780310919995</v>
          </cell>
          <cell r="B131" t="str">
            <v>ZOND NIV STUDY TAU/MAH EUR</v>
          </cell>
          <cell r="C131">
            <v>44.99</v>
          </cell>
          <cell r="D131">
            <v>39539</v>
          </cell>
          <cell r="E131">
            <v>39660</v>
          </cell>
          <cell r="F131" t="str">
            <v>NIV 30-day</v>
          </cell>
          <cell r="G131">
            <v>2008</v>
          </cell>
          <cell r="H131" t="str">
            <v>X</v>
          </cell>
          <cell r="I131" t="str">
            <v xml:space="preserve">    </v>
          </cell>
          <cell r="J131" t="str">
            <v xml:space="preserve">    </v>
          </cell>
        </row>
        <row r="132">
          <cell r="A132" t="str">
            <v>9780310273608</v>
          </cell>
          <cell r="B132" t="str">
            <v>COLD TANGERINES</v>
          </cell>
          <cell r="C132">
            <v>12.97</v>
          </cell>
          <cell r="D132">
            <v>39549</v>
          </cell>
          <cell r="E132">
            <v>39626</v>
          </cell>
          <cell r="F132" t="str">
            <v>Graduation</v>
          </cell>
          <cell r="G132">
            <v>2008</v>
          </cell>
          <cell r="H132" t="str">
            <v xml:space="preserve">    </v>
          </cell>
          <cell r="I132" t="str">
            <v xml:space="preserve">    </v>
          </cell>
          <cell r="J132" t="str">
            <v xml:space="preserve">    </v>
          </cell>
        </row>
        <row r="133">
          <cell r="A133" t="str">
            <v>9780310266303</v>
          </cell>
          <cell r="B133" t="str">
            <v>IRRESISTIBLE REVOLUTION</v>
          </cell>
          <cell r="C133">
            <v>9.9700000000000006</v>
          </cell>
          <cell r="D133">
            <v>39549</v>
          </cell>
          <cell r="E133">
            <v>39626</v>
          </cell>
          <cell r="F133" t="str">
            <v>Graduation</v>
          </cell>
          <cell r="G133">
            <v>2008</v>
          </cell>
          <cell r="H133" t="str">
            <v xml:space="preserve">    </v>
          </cell>
          <cell r="I133" t="str">
            <v xml:space="preserve">    </v>
          </cell>
          <cell r="J133" t="str">
            <v xml:space="preserve">    </v>
          </cell>
        </row>
        <row r="134">
          <cell r="A134" t="str">
            <v>9780310938873</v>
          </cell>
          <cell r="B134" t="str">
            <v>NIV ARCHAEO STDY BIB PS CHO/TOF DUO</v>
          </cell>
          <cell r="C134">
            <v>54.97</v>
          </cell>
          <cell r="D134">
            <v>39549</v>
          </cell>
          <cell r="E134">
            <v>39626</v>
          </cell>
          <cell r="F134" t="str">
            <v>Graduation</v>
          </cell>
          <cell r="G134">
            <v>2008</v>
          </cell>
          <cell r="H134" t="str">
            <v>X</v>
          </cell>
          <cell r="I134" t="str">
            <v>X</v>
          </cell>
          <cell r="J134" t="str">
            <v xml:space="preserve">    </v>
          </cell>
        </row>
        <row r="135">
          <cell r="A135" t="str">
            <v>9780310933939</v>
          </cell>
          <cell r="B135" t="str">
            <v>NIV LIFE APP STUDY BIB BLK BND (min 3 per color)</v>
          </cell>
          <cell r="C135">
            <v>44.97</v>
          </cell>
          <cell r="D135">
            <v>39549</v>
          </cell>
          <cell r="E135">
            <v>39626</v>
          </cell>
          <cell r="F135" t="str">
            <v>Graduation</v>
          </cell>
          <cell r="G135">
            <v>2008</v>
          </cell>
          <cell r="H135" t="str">
            <v xml:space="preserve">    </v>
          </cell>
          <cell r="I135" t="str">
            <v xml:space="preserve">    </v>
          </cell>
          <cell r="J135" t="str">
            <v>X</v>
          </cell>
        </row>
        <row r="136">
          <cell r="A136" t="str">
            <v>9780310933908</v>
          </cell>
          <cell r="B136" t="str">
            <v>NIV LIFE APP STUDY BIB BRG BND (min 3 per color)</v>
          </cell>
          <cell r="C136">
            <v>44.97</v>
          </cell>
          <cell r="D136">
            <v>39549</v>
          </cell>
          <cell r="E136">
            <v>39626</v>
          </cell>
          <cell r="F136" t="str">
            <v>Graduation</v>
          </cell>
          <cell r="G136">
            <v>2008</v>
          </cell>
          <cell r="H136" t="str">
            <v xml:space="preserve">    </v>
          </cell>
          <cell r="I136" t="str">
            <v xml:space="preserve">    </v>
          </cell>
          <cell r="J136" t="str">
            <v>X</v>
          </cell>
        </row>
        <row r="137">
          <cell r="A137" t="str">
            <v>9780310927365</v>
          </cell>
          <cell r="B137" t="str">
            <v>NIV QUEST STUDY BIB BLU/BLU DUO (min 3 per color)</v>
          </cell>
          <cell r="C137">
            <v>29.97</v>
          </cell>
          <cell r="D137">
            <v>39549</v>
          </cell>
          <cell r="E137">
            <v>39626</v>
          </cell>
          <cell r="F137" t="str">
            <v>Graduation</v>
          </cell>
          <cell r="G137">
            <v>2008</v>
          </cell>
          <cell r="H137" t="str">
            <v>X</v>
          </cell>
          <cell r="I137" t="str">
            <v xml:space="preserve">    </v>
          </cell>
          <cell r="J137" t="str">
            <v xml:space="preserve">    </v>
          </cell>
        </row>
        <row r="138">
          <cell r="A138" t="str">
            <v>9780310927358</v>
          </cell>
          <cell r="B138" t="str">
            <v>NIV QUEST STUDY BIB BRG/TAN DUO (min 3 per color)</v>
          </cell>
          <cell r="C138">
            <v>29.97</v>
          </cell>
          <cell r="D138">
            <v>39549</v>
          </cell>
          <cell r="E138">
            <v>39626</v>
          </cell>
          <cell r="F138" t="str">
            <v>Graduation</v>
          </cell>
          <cell r="G138">
            <v>2008</v>
          </cell>
          <cell r="H138" t="str">
            <v xml:space="preserve">    </v>
          </cell>
          <cell r="I138" t="str">
            <v xml:space="preserve">    </v>
          </cell>
          <cell r="J138" t="str">
            <v xml:space="preserve">    </v>
          </cell>
        </row>
        <row r="139">
          <cell r="A139" t="str">
            <v>9780310927211</v>
          </cell>
          <cell r="B139" t="str">
            <v>NIV STUDENT BIB REV CMP HC</v>
          </cell>
          <cell r="C139">
            <v>17.97</v>
          </cell>
          <cell r="D139">
            <v>39549</v>
          </cell>
          <cell r="E139">
            <v>39626</v>
          </cell>
          <cell r="F139" t="str">
            <v>Graduation</v>
          </cell>
          <cell r="G139">
            <v>2008</v>
          </cell>
          <cell r="H139" t="str">
            <v xml:space="preserve">    </v>
          </cell>
          <cell r="I139" t="str">
            <v xml:space="preserve">    </v>
          </cell>
          <cell r="J139" t="str">
            <v xml:space="preserve">    </v>
          </cell>
        </row>
        <row r="140">
          <cell r="A140" t="str">
            <v>9780310937159</v>
          </cell>
          <cell r="B140" t="str">
            <v>NIV/MESSAGE PAR BIB P/S TAN/BLU DUO</v>
          </cell>
          <cell r="C140">
            <v>39.97</v>
          </cell>
          <cell r="D140">
            <v>39549</v>
          </cell>
          <cell r="E140">
            <v>39626</v>
          </cell>
          <cell r="F140" t="str">
            <v>Graduation</v>
          </cell>
          <cell r="G140">
            <v>2008</v>
          </cell>
          <cell r="H140" t="str">
            <v>X</v>
          </cell>
          <cell r="I140" t="str">
            <v>X</v>
          </cell>
          <cell r="J140" t="str">
            <v xml:space="preserve">    </v>
          </cell>
        </row>
        <row r="141">
          <cell r="A141" t="str">
            <v>9780310265276</v>
          </cell>
          <cell r="B141" t="str">
            <v>NOOMA/DUST 008/ROB BELL DVD</v>
          </cell>
          <cell r="C141">
            <v>9.9700000000000006</v>
          </cell>
          <cell r="D141">
            <v>39549</v>
          </cell>
          <cell r="E141">
            <v>39626</v>
          </cell>
          <cell r="F141" t="str">
            <v>Graduation</v>
          </cell>
          <cell r="G141">
            <v>2008</v>
          </cell>
          <cell r="H141" t="str">
            <v xml:space="preserve">    </v>
          </cell>
          <cell r="I141" t="str">
            <v xml:space="preserve">    </v>
          </cell>
          <cell r="J141" t="str">
            <v xml:space="preserve">    </v>
          </cell>
        </row>
        <row r="142">
          <cell r="A142" t="str">
            <v>9780310265146</v>
          </cell>
          <cell r="B142" t="str">
            <v>NOOMA/FLAME 002/ROB BELL DVD</v>
          </cell>
          <cell r="C142">
            <v>9.9700000000000006</v>
          </cell>
          <cell r="D142">
            <v>39549</v>
          </cell>
          <cell r="E142">
            <v>39626</v>
          </cell>
          <cell r="F142" t="str">
            <v>Graduation</v>
          </cell>
          <cell r="G142">
            <v>2008</v>
          </cell>
          <cell r="H142" t="str">
            <v xml:space="preserve">    </v>
          </cell>
          <cell r="I142" t="str">
            <v xml:space="preserve">    </v>
          </cell>
          <cell r="J142" t="str">
            <v xml:space="preserve">    </v>
          </cell>
        </row>
        <row r="143">
          <cell r="A143" t="str">
            <v>9780310265252</v>
          </cell>
          <cell r="B143" t="str">
            <v>NOOMA/LUGGAGE 007/ROB BELL DVD</v>
          </cell>
          <cell r="C143">
            <v>9.9700000000000006</v>
          </cell>
          <cell r="D143">
            <v>39549</v>
          </cell>
          <cell r="E143">
            <v>39626</v>
          </cell>
          <cell r="F143" t="str">
            <v>Graduation</v>
          </cell>
          <cell r="G143">
            <v>2008</v>
          </cell>
          <cell r="H143" t="str">
            <v xml:space="preserve">    </v>
          </cell>
          <cell r="I143" t="str">
            <v xml:space="preserve">    </v>
          </cell>
          <cell r="J143" t="str">
            <v xml:space="preserve">    </v>
          </cell>
        </row>
        <row r="144">
          <cell r="A144" t="str">
            <v>9780310269403</v>
          </cell>
          <cell r="B144" t="str">
            <v>NOOMA/NAME 018 ROB BELL DVD</v>
          </cell>
          <cell r="C144">
            <v>9.9700000000000006</v>
          </cell>
          <cell r="D144">
            <v>39549</v>
          </cell>
          <cell r="E144">
            <v>39626</v>
          </cell>
          <cell r="F144" t="str">
            <v>Graduation</v>
          </cell>
          <cell r="G144">
            <v>2008</v>
          </cell>
          <cell r="H144" t="str">
            <v>X</v>
          </cell>
          <cell r="I144" t="str">
            <v>X</v>
          </cell>
          <cell r="J144" t="str">
            <v xml:space="preserve">    </v>
          </cell>
        </row>
        <row r="145">
          <cell r="A145" t="str">
            <v>9780310269380</v>
          </cell>
          <cell r="B145" t="str">
            <v>NOOMA/TODAY 017 DVD</v>
          </cell>
          <cell r="C145">
            <v>9.9700000000000006</v>
          </cell>
          <cell r="D145">
            <v>39549</v>
          </cell>
          <cell r="E145">
            <v>39626</v>
          </cell>
          <cell r="F145" t="str">
            <v>Graduation</v>
          </cell>
          <cell r="G145">
            <v>2008</v>
          </cell>
          <cell r="H145" t="str">
            <v xml:space="preserve">    </v>
          </cell>
          <cell r="I145" t="str">
            <v xml:space="preserve">    </v>
          </cell>
          <cell r="J145" t="str">
            <v xml:space="preserve">    </v>
          </cell>
        </row>
        <row r="146">
          <cell r="A146" t="str">
            <v>9780310272441</v>
          </cell>
          <cell r="B146" t="str">
            <v>ORGANIC GOD</v>
          </cell>
          <cell r="C146">
            <v>12.97</v>
          </cell>
          <cell r="D146">
            <v>39549</v>
          </cell>
          <cell r="E146">
            <v>39626</v>
          </cell>
          <cell r="F146" t="str">
            <v>Graduation</v>
          </cell>
          <cell r="G146">
            <v>2008</v>
          </cell>
          <cell r="H146" t="str">
            <v xml:space="preserve">    </v>
          </cell>
          <cell r="I146" t="str">
            <v xml:space="preserve">    </v>
          </cell>
          <cell r="J146" t="str">
            <v xml:space="preserve">    </v>
          </cell>
        </row>
        <row r="147">
          <cell r="A147" t="str">
            <v>9780310806479</v>
          </cell>
          <cell r="B147" t="str">
            <v>PURPOSE DRIVEN LIFE GRAD GIFT BOOK</v>
          </cell>
          <cell r="C147">
            <v>7.97</v>
          </cell>
          <cell r="D147">
            <v>39549</v>
          </cell>
          <cell r="E147">
            <v>39626</v>
          </cell>
          <cell r="F147" t="str">
            <v>Graduation</v>
          </cell>
          <cell r="G147">
            <v>2008</v>
          </cell>
          <cell r="H147" t="str">
            <v>X</v>
          </cell>
          <cell r="I147" t="str">
            <v xml:space="preserve">    </v>
          </cell>
          <cell r="J147" t="str">
            <v xml:space="preserve">    </v>
          </cell>
        </row>
        <row r="148">
          <cell r="A148" t="str">
            <v>9780310272434</v>
          </cell>
          <cell r="B148" t="str">
            <v>RUBY SLIPPERS HC</v>
          </cell>
          <cell r="C148">
            <v>12.97</v>
          </cell>
          <cell r="D148">
            <v>39549</v>
          </cell>
          <cell r="E148">
            <v>39626</v>
          </cell>
          <cell r="F148" t="str">
            <v>Graduation</v>
          </cell>
          <cell r="G148">
            <v>2008</v>
          </cell>
          <cell r="H148" t="str">
            <v xml:space="preserve">    </v>
          </cell>
          <cell r="I148" t="str">
            <v xml:space="preserve">    </v>
          </cell>
          <cell r="J148" t="str">
            <v xml:space="preserve">    </v>
          </cell>
        </row>
        <row r="149">
          <cell r="A149" t="str">
            <v>9780310263463</v>
          </cell>
          <cell r="B149" t="str">
            <v>SEX GOD HC</v>
          </cell>
          <cell r="C149">
            <v>14.97</v>
          </cell>
          <cell r="D149">
            <v>39549</v>
          </cell>
          <cell r="E149">
            <v>39626</v>
          </cell>
          <cell r="F149" t="str">
            <v>Graduation</v>
          </cell>
          <cell r="G149">
            <v>2008</v>
          </cell>
          <cell r="H149" t="str">
            <v xml:space="preserve">    </v>
          </cell>
          <cell r="I149" t="str">
            <v>X</v>
          </cell>
          <cell r="J149" t="str">
            <v xml:space="preserve">    </v>
          </cell>
        </row>
        <row r="150">
          <cell r="A150" t="str">
            <v>9780310934448</v>
          </cell>
          <cell r="B150" t="str">
            <v>TNIV COLLEGE DEV BIB MOCHA/AQUA DUO</v>
          </cell>
          <cell r="C150">
            <v>34.97</v>
          </cell>
          <cell r="D150">
            <v>39549</v>
          </cell>
          <cell r="E150">
            <v>39626</v>
          </cell>
          <cell r="F150" t="str">
            <v>Graduation</v>
          </cell>
          <cell r="G150">
            <v>2008</v>
          </cell>
          <cell r="H150" t="str">
            <v xml:space="preserve">    </v>
          </cell>
          <cell r="I150" t="str">
            <v xml:space="preserve">    </v>
          </cell>
          <cell r="J150" t="str">
            <v xml:space="preserve">    </v>
          </cell>
        </row>
        <row r="151">
          <cell r="A151" t="str">
            <v>9780310273080</v>
          </cell>
          <cell r="B151" t="str">
            <v>VELVET ELVIS SC</v>
          </cell>
          <cell r="C151">
            <v>9.9700000000000006</v>
          </cell>
          <cell r="D151">
            <v>39549</v>
          </cell>
          <cell r="E151">
            <v>39626</v>
          </cell>
          <cell r="F151" t="str">
            <v>Graduation</v>
          </cell>
          <cell r="G151">
            <v>2008</v>
          </cell>
          <cell r="H151" t="str">
            <v xml:space="preserve">    </v>
          </cell>
          <cell r="I151" t="str">
            <v xml:space="preserve">    </v>
          </cell>
          <cell r="J151" t="str">
            <v xml:space="preserve">    </v>
          </cell>
        </row>
        <row r="152">
          <cell r="A152" t="str">
            <v>9780310936121</v>
          </cell>
          <cell r="B152" t="str">
            <v>ZOND NIV STUDY BIB COMP BLK/TAN DUO (min 3 per color)</v>
          </cell>
          <cell r="C152">
            <v>29.97</v>
          </cell>
          <cell r="D152">
            <v>39549</v>
          </cell>
          <cell r="E152">
            <v>39626</v>
          </cell>
          <cell r="F152" t="str">
            <v>Graduation</v>
          </cell>
          <cell r="G152">
            <v>2008</v>
          </cell>
          <cell r="H152" t="str">
            <v xml:space="preserve">    </v>
          </cell>
          <cell r="I152" t="str">
            <v xml:space="preserve">    </v>
          </cell>
          <cell r="J152" t="str">
            <v xml:space="preserve">    </v>
          </cell>
        </row>
        <row r="153">
          <cell r="A153" t="str">
            <v>9780310936114</v>
          </cell>
          <cell r="B153" t="str">
            <v>ZOND NIV STUDY COMP BIB TAN/BRG DUO (min 3 per color)</v>
          </cell>
          <cell r="C153">
            <v>29.97</v>
          </cell>
          <cell r="D153">
            <v>39549</v>
          </cell>
          <cell r="E153">
            <v>39626</v>
          </cell>
          <cell r="F153" t="str">
            <v>Graduation</v>
          </cell>
          <cell r="G153">
            <v>2008</v>
          </cell>
          <cell r="H153" t="str">
            <v xml:space="preserve">    </v>
          </cell>
          <cell r="I153" t="str">
            <v xml:space="preserve">    </v>
          </cell>
          <cell r="J153" t="str">
            <v xml:space="preserve">    </v>
          </cell>
        </row>
        <row r="154">
          <cell r="A154" t="str">
            <v>9780310951728</v>
          </cell>
          <cell r="B154" t="str">
            <v>AMPLIFIED BIBLE L/P HC</v>
          </cell>
          <cell r="C154">
            <v>22.97</v>
          </cell>
          <cell r="D154">
            <v>39584</v>
          </cell>
          <cell r="E154">
            <v>39626</v>
          </cell>
          <cell r="F154" t="str">
            <v>Father's Day</v>
          </cell>
          <cell r="G154">
            <v>2008</v>
          </cell>
          <cell r="H154" t="str">
            <v xml:space="preserve">    </v>
          </cell>
          <cell r="I154" t="str">
            <v xml:space="preserve">    </v>
          </cell>
          <cell r="J154" t="str">
            <v xml:space="preserve">    </v>
          </cell>
        </row>
        <row r="155">
          <cell r="A155" t="str">
            <v>9780310924616</v>
          </cell>
          <cell r="B155" t="str">
            <v>NIV G/P REF BLK LL (min 3 per color)</v>
          </cell>
          <cell r="C155">
            <v>24.97</v>
          </cell>
          <cell r="D155">
            <v>39584</v>
          </cell>
          <cell r="E155">
            <v>39626</v>
          </cell>
          <cell r="F155" t="str">
            <v>Father's Day</v>
          </cell>
          <cell r="G155">
            <v>2008</v>
          </cell>
          <cell r="H155" t="str">
            <v xml:space="preserve">    </v>
          </cell>
          <cell r="I155" t="str">
            <v xml:space="preserve">    </v>
          </cell>
          <cell r="J155" t="str">
            <v xml:space="preserve">    </v>
          </cell>
        </row>
        <row r="156">
          <cell r="A156" t="str">
            <v>9780310924593</v>
          </cell>
          <cell r="B156" t="str">
            <v>NIV G/P REF BRG LL (min 3 per color)</v>
          </cell>
          <cell r="C156">
            <v>24.97</v>
          </cell>
          <cell r="D156">
            <v>39584</v>
          </cell>
          <cell r="E156">
            <v>39626</v>
          </cell>
          <cell r="F156" t="str">
            <v>Father's Day</v>
          </cell>
          <cell r="G156">
            <v>2008</v>
          </cell>
          <cell r="H156" t="str">
            <v xml:space="preserve">    </v>
          </cell>
          <cell r="I156" t="str">
            <v xml:space="preserve">    </v>
          </cell>
          <cell r="J156" t="str">
            <v xml:space="preserve">    </v>
          </cell>
        </row>
        <row r="157">
          <cell r="A157" t="str">
            <v>9780310905769</v>
          </cell>
          <cell r="B157" t="str">
            <v>NIV L/P REF BIB BRG LL</v>
          </cell>
          <cell r="C157">
            <v>24.97</v>
          </cell>
          <cell r="D157">
            <v>39584</v>
          </cell>
          <cell r="E157">
            <v>39626</v>
          </cell>
          <cell r="F157" t="str">
            <v>Father's Day</v>
          </cell>
          <cell r="G157">
            <v>2008</v>
          </cell>
          <cell r="H157" t="str">
            <v xml:space="preserve">    </v>
          </cell>
          <cell r="I157" t="str">
            <v xml:space="preserve">    </v>
          </cell>
          <cell r="J157" t="str">
            <v xml:space="preserve">    </v>
          </cell>
        </row>
        <row r="158">
          <cell r="A158" t="str">
            <v>9780310928553</v>
          </cell>
          <cell r="B158" t="str">
            <v>NIV NEW MENS DEV BIBLE HC</v>
          </cell>
          <cell r="C158">
            <v>19.97</v>
          </cell>
          <cell r="D158">
            <v>39584</v>
          </cell>
          <cell r="E158">
            <v>39626</v>
          </cell>
          <cell r="F158" t="str">
            <v>Father's Day</v>
          </cell>
          <cell r="G158">
            <v>2008</v>
          </cell>
          <cell r="H158" t="str">
            <v xml:space="preserve">    </v>
          </cell>
          <cell r="I158" t="str">
            <v xml:space="preserve">    </v>
          </cell>
          <cell r="J158" t="str">
            <v>X</v>
          </cell>
        </row>
        <row r="159">
          <cell r="A159" t="str">
            <v>9780310935889</v>
          </cell>
          <cell r="B159" t="str">
            <v>NIV THIN REF L/P BIB BLK BND (min 2 per color)</v>
          </cell>
          <cell r="C159">
            <v>34.97</v>
          </cell>
          <cell r="D159">
            <v>39584</v>
          </cell>
          <cell r="E159">
            <v>39626</v>
          </cell>
          <cell r="F159" t="str">
            <v>Father's Day</v>
          </cell>
          <cell r="G159">
            <v>2008</v>
          </cell>
          <cell r="H159" t="str">
            <v xml:space="preserve">    </v>
          </cell>
          <cell r="I159" t="str">
            <v xml:space="preserve">    </v>
          </cell>
          <cell r="J159" t="str">
            <v>X</v>
          </cell>
        </row>
        <row r="160">
          <cell r="A160" t="str">
            <v>9780310935926</v>
          </cell>
          <cell r="B160" t="str">
            <v>NIV THIN REF L/P BIB BRG BND (min 2 per color)</v>
          </cell>
          <cell r="C160">
            <v>34.97</v>
          </cell>
          <cell r="D160">
            <v>39584</v>
          </cell>
          <cell r="E160">
            <v>39626</v>
          </cell>
          <cell r="F160" t="str">
            <v>Father's Day</v>
          </cell>
          <cell r="G160">
            <v>2008</v>
          </cell>
          <cell r="H160" t="str">
            <v xml:space="preserve">    </v>
          </cell>
          <cell r="I160" t="str">
            <v xml:space="preserve">    </v>
          </cell>
          <cell r="J160" t="str">
            <v>X</v>
          </cell>
        </row>
        <row r="161">
          <cell r="A161" t="str">
            <v>9780310935971</v>
          </cell>
          <cell r="B161" t="str">
            <v>NIV THIN REF L/P BIB BRN/BRN DUO (min 2 per color)</v>
          </cell>
          <cell r="C161">
            <v>34.97</v>
          </cell>
          <cell r="D161">
            <v>39584</v>
          </cell>
          <cell r="E161">
            <v>39626</v>
          </cell>
          <cell r="F161" t="str">
            <v>Father's Day</v>
          </cell>
          <cell r="G161">
            <v>2008</v>
          </cell>
          <cell r="H161" t="str">
            <v xml:space="preserve">    </v>
          </cell>
          <cell r="I161" t="str">
            <v xml:space="preserve">    </v>
          </cell>
          <cell r="J161" t="str">
            <v>X</v>
          </cell>
        </row>
        <row r="162">
          <cell r="A162" t="str">
            <v>9780310935940</v>
          </cell>
          <cell r="B162" t="str">
            <v>NIV THIN REF L/P BIB NAV BND (min 2 per color)</v>
          </cell>
          <cell r="C162">
            <v>34.97</v>
          </cell>
          <cell r="D162">
            <v>39584</v>
          </cell>
          <cell r="E162">
            <v>39626</v>
          </cell>
          <cell r="F162" t="str">
            <v>Father's Day</v>
          </cell>
          <cell r="G162">
            <v>2008</v>
          </cell>
          <cell r="H162" t="str">
            <v xml:space="preserve">    </v>
          </cell>
          <cell r="I162" t="str">
            <v xml:space="preserve">    </v>
          </cell>
          <cell r="J162" t="str">
            <v>X</v>
          </cell>
        </row>
        <row r="163">
          <cell r="A163" t="str">
            <v>9780310929703</v>
          </cell>
          <cell r="B163" t="str">
            <v>ZOND NIV STUDY BIB L/P HC</v>
          </cell>
          <cell r="C163">
            <v>34.97</v>
          </cell>
          <cell r="D163">
            <v>39584</v>
          </cell>
          <cell r="E163">
            <v>39626</v>
          </cell>
          <cell r="F163" t="str">
            <v>Father's Day</v>
          </cell>
          <cell r="G163">
            <v>2008</v>
          </cell>
          <cell r="H163" t="str">
            <v xml:space="preserve">    </v>
          </cell>
          <cell r="I163" t="str">
            <v xml:space="preserve">    </v>
          </cell>
          <cell r="J163" t="str">
            <v xml:space="preserve">    </v>
          </cell>
        </row>
        <row r="164">
          <cell r="A164" t="str">
            <v>9780310247531</v>
          </cell>
          <cell r="B164" t="str">
            <v>EVEN NOW SC - KINGSBURY</v>
          </cell>
          <cell r="C164">
            <v>5.97</v>
          </cell>
          <cell r="D164">
            <v>39589</v>
          </cell>
          <cell r="E164">
            <v>39654</v>
          </cell>
          <cell r="F164" t="str">
            <v>Summer</v>
          </cell>
          <cell r="G164">
            <v>2008</v>
          </cell>
        </row>
        <row r="165">
          <cell r="A165" t="str">
            <v>9780310247562</v>
          </cell>
          <cell r="B165" t="str">
            <v>EVER AFTER - KINGSBURY</v>
          </cell>
          <cell r="C165">
            <v>5.97</v>
          </cell>
          <cell r="D165">
            <v>39589</v>
          </cell>
          <cell r="E165">
            <v>39654</v>
          </cell>
          <cell r="F165" t="str">
            <v>Summer</v>
          </cell>
          <cell r="G165">
            <v>2008</v>
          </cell>
        </row>
        <row r="166">
          <cell r="A166" t="str">
            <v>9780310714606</v>
          </cell>
          <cell r="B166" t="str">
            <v>I CAN READ BEG/ESTHER &amp; KING</v>
          </cell>
          <cell r="C166">
            <v>2.67</v>
          </cell>
          <cell r="D166">
            <v>39589</v>
          </cell>
          <cell r="E166">
            <v>39654</v>
          </cell>
          <cell r="F166" t="str">
            <v>Summer</v>
          </cell>
          <cell r="G166">
            <v>2008</v>
          </cell>
          <cell r="H166" t="str">
            <v xml:space="preserve">    </v>
          </cell>
          <cell r="I166" t="str">
            <v xml:space="preserve">    </v>
          </cell>
          <cell r="J166" t="str">
            <v xml:space="preserve">    </v>
          </cell>
        </row>
        <row r="167">
          <cell r="A167" t="str">
            <v>9780310714613</v>
          </cell>
          <cell r="B167" t="str">
            <v>I CAN READ BEG/JESUS &amp; FRIENDS</v>
          </cell>
          <cell r="C167">
            <v>2.67</v>
          </cell>
          <cell r="D167">
            <v>39589</v>
          </cell>
          <cell r="E167">
            <v>39654</v>
          </cell>
          <cell r="F167" t="str">
            <v>Summer</v>
          </cell>
          <cell r="G167">
            <v>2008</v>
          </cell>
          <cell r="H167" t="str">
            <v xml:space="preserve">    </v>
          </cell>
          <cell r="I167" t="str">
            <v xml:space="preserve">    </v>
          </cell>
          <cell r="J167" t="str">
            <v xml:space="preserve">    </v>
          </cell>
        </row>
        <row r="168">
          <cell r="A168" t="str">
            <v>9780310714590</v>
          </cell>
          <cell r="B168" t="str">
            <v>I CAN READ BEG/JONAH &amp; BIG FISH</v>
          </cell>
          <cell r="C168">
            <v>2.67</v>
          </cell>
          <cell r="D168">
            <v>39589</v>
          </cell>
          <cell r="E168">
            <v>39654</v>
          </cell>
          <cell r="F168" t="str">
            <v>Summer</v>
          </cell>
          <cell r="G168">
            <v>2008</v>
          </cell>
          <cell r="H168" t="str">
            <v xml:space="preserve">    </v>
          </cell>
          <cell r="I168" t="str">
            <v xml:space="preserve">    </v>
          </cell>
          <cell r="J168" t="str">
            <v>X</v>
          </cell>
        </row>
        <row r="169">
          <cell r="A169" t="str">
            <v>9780310714583</v>
          </cell>
          <cell r="B169" t="str">
            <v>I CAN READ BEG/NOAH AND ARK SC</v>
          </cell>
          <cell r="C169">
            <v>2.67</v>
          </cell>
          <cell r="D169">
            <v>39589</v>
          </cell>
          <cell r="E169">
            <v>39654</v>
          </cell>
          <cell r="F169" t="str">
            <v>Summer</v>
          </cell>
          <cell r="G169">
            <v>2008</v>
          </cell>
          <cell r="H169" t="str">
            <v xml:space="preserve">    </v>
          </cell>
          <cell r="I169" t="str">
            <v xml:space="preserve">    </v>
          </cell>
          <cell r="J169" t="str">
            <v>X</v>
          </cell>
        </row>
        <row r="170">
          <cell r="A170" t="str">
            <v>9780310715849</v>
          </cell>
          <cell r="B170" t="str">
            <v>I CAN READ/BARNABAS GOES SWIMMING</v>
          </cell>
          <cell r="C170">
            <v>2.67</v>
          </cell>
          <cell r="D170">
            <v>39589</v>
          </cell>
          <cell r="E170">
            <v>39654</v>
          </cell>
          <cell r="F170" t="str">
            <v>Summer</v>
          </cell>
          <cell r="G170">
            <v>2008</v>
          </cell>
          <cell r="H170" t="str">
            <v xml:space="preserve">    </v>
          </cell>
          <cell r="I170" t="str">
            <v xml:space="preserve">    </v>
          </cell>
          <cell r="J170" t="str">
            <v xml:space="preserve">    </v>
          </cell>
        </row>
        <row r="171">
          <cell r="A171" t="str">
            <v>9780310715856</v>
          </cell>
          <cell r="B171" t="str">
            <v>I CAN READ/BARNABAS HELPS A FRIEND</v>
          </cell>
          <cell r="C171">
            <v>2.67</v>
          </cell>
          <cell r="D171">
            <v>39589</v>
          </cell>
          <cell r="E171">
            <v>39654</v>
          </cell>
          <cell r="F171" t="str">
            <v>Summer</v>
          </cell>
          <cell r="G171">
            <v>2008</v>
          </cell>
          <cell r="H171" t="str">
            <v xml:space="preserve">    </v>
          </cell>
          <cell r="I171" t="str">
            <v xml:space="preserve">    </v>
          </cell>
          <cell r="J171" t="str">
            <v xml:space="preserve">    </v>
          </cell>
        </row>
        <row r="172">
          <cell r="A172" t="str">
            <v>9780310715528</v>
          </cell>
          <cell r="B172" t="str">
            <v>I CAN READ/BEGG BIB/ADAM/EVE GARDEN</v>
          </cell>
          <cell r="C172">
            <v>2.67</v>
          </cell>
          <cell r="D172">
            <v>39589</v>
          </cell>
          <cell r="E172">
            <v>39654</v>
          </cell>
          <cell r="F172" t="str">
            <v>Summer</v>
          </cell>
          <cell r="G172">
            <v>2008</v>
          </cell>
          <cell r="H172" t="str">
            <v xml:space="preserve">    </v>
          </cell>
          <cell r="I172" t="str">
            <v xml:space="preserve">    </v>
          </cell>
          <cell r="J172" t="str">
            <v xml:space="preserve">    </v>
          </cell>
        </row>
        <row r="173">
          <cell r="A173" t="str">
            <v>9780310715511</v>
          </cell>
          <cell r="B173" t="str">
            <v>I CAN READ/DANIEL AND THE LIONS</v>
          </cell>
          <cell r="C173">
            <v>2.67</v>
          </cell>
          <cell r="D173">
            <v>39589</v>
          </cell>
          <cell r="E173">
            <v>39654</v>
          </cell>
          <cell r="F173" t="str">
            <v>Summer</v>
          </cell>
          <cell r="G173">
            <v>2008</v>
          </cell>
          <cell r="H173" t="str">
            <v xml:space="preserve">    </v>
          </cell>
          <cell r="I173" t="str">
            <v xml:space="preserve">    </v>
          </cell>
          <cell r="J173" t="str">
            <v xml:space="preserve">    </v>
          </cell>
        </row>
        <row r="174">
          <cell r="A174" t="str">
            <v>9780310715504</v>
          </cell>
          <cell r="B174" t="str">
            <v>I CAN READ/DAVID AND THE GIANT</v>
          </cell>
          <cell r="C174">
            <v>2.67</v>
          </cell>
          <cell r="D174">
            <v>39589</v>
          </cell>
          <cell r="E174">
            <v>39654</v>
          </cell>
          <cell r="F174" t="str">
            <v>Summer</v>
          </cell>
          <cell r="G174">
            <v>2008</v>
          </cell>
          <cell r="H174" t="str">
            <v xml:space="preserve">    </v>
          </cell>
          <cell r="I174" t="str">
            <v xml:space="preserve">    </v>
          </cell>
          <cell r="J174" t="str">
            <v xml:space="preserve">    </v>
          </cell>
        </row>
        <row r="175">
          <cell r="A175" t="str">
            <v>9780310715870</v>
          </cell>
          <cell r="B175" t="str">
            <v>I CAN READ/GOD LOVES YOU BARNABAS</v>
          </cell>
          <cell r="C175">
            <v>2.67</v>
          </cell>
          <cell r="D175">
            <v>39589</v>
          </cell>
          <cell r="E175">
            <v>39654</v>
          </cell>
          <cell r="F175" t="str">
            <v>Summer</v>
          </cell>
          <cell r="G175">
            <v>2008</v>
          </cell>
          <cell r="H175" t="str">
            <v xml:space="preserve">    </v>
          </cell>
          <cell r="I175" t="str">
            <v xml:space="preserve">    </v>
          </cell>
          <cell r="J175" t="str">
            <v xml:space="preserve">    </v>
          </cell>
        </row>
        <row r="176">
          <cell r="A176" t="str">
            <v>9780310715863</v>
          </cell>
          <cell r="B176" t="str">
            <v>I CAN READ/HAPPY BDAY BARNABAS</v>
          </cell>
          <cell r="C176">
            <v>2.67</v>
          </cell>
          <cell r="D176">
            <v>39589</v>
          </cell>
          <cell r="E176">
            <v>39654</v>
          </cell>
          <cell r="F176" t="str">
            <v>Summer</v>
          </cell>
          <cell r="G176">
            <v>2008</v>
          </cell>
          <cell r="H176" t="str">
            <v xml:space="preserve">    </v>
          </cell>
          <cell r="I176" t="str">
            <v xml:space="preserve">    </v>
          </cell>
          <cell r="J176" t="str">
            <v xml:space="preserve">    </v>
          </cell>
        </row>
        <row r="177">
          <cell r="A177" t="str">
            <v>9780310716228</v>
          </cell>
          <cell r="B177" t="str">
            <v>I CAN READ/HES GOT WHOLE WORLD</v>
          </cell>
          <cell r="C177">
            <v>2.67</v>
          </cell>
          <cell r="D177">
            <v>39589</v>
          </cell>
          <cell r="E177">
            <v>39654</v>
          </cell>
          <cell r="F177" t="str">
            <v>Summer</v>
          </cell>
          <cell r="G177">
            <v>2008</v>
          </cell>
        </row>
        <row r="178">
          <cell r="A178" t="str">
            <v>9780310716075</v>
          </cell>
          <cell r="B178" t="str">
            <v>I CAN READ/HOWIE FINDS A HUG</v>
          </cell>
          <cell r="C178">
            <v>2.67</v>
          </cell>
          <cell r="D178">
            <v>39589</v>
          </cell>
          <cell r="E178">
            <v>39654</v>
          </cell>
          <cell r="F178" t="str">
            <v>Summer</v>
          </cell>
          <cell r="G178">
            <v>2008</v>
          </cell>
        </row>
        <row r="179">
          <cell r="A179" t="str">
            <v>9780310716044</v>
          </cell>
          <cell r="B179" t="str">
            <v>I CAN READ/HOWIE WANTS TO PLAY SC</v>
          </cell>
          <cell r="C179">
            <v>2.67</v>
          </cell>
          <cell r="D179">
            <v>39589</v>
          </cell>
          <cell r="E179">
            <v>39654</v>
          </cell>
          <cell r="F179" t="str">
            <v>Summer</v>
          </cell>
          <cell r="G179">
            <v>2008</v>
          </cell>
        </row>
        <row r="180">
          <cell r="A180" t="str">
            <v>9780310716068</v>
          </cell>
          <cell r="B180" t="str">
            <v>I CAN READ/HOWIE/GOES SHOPPING SC</v>
          </cell>
          <cell r="C180">
            <v>2.67</v>
          </cell>
          <cell r="D180">
            <v>39589</v>
          </cell>
          <cell r="E180">
            <v>39654</v>
          </cell>
          <cell r="F180" t="str">
            <v>Summer</v>
          </cell>
          <cell r="G180">
            <v>2008</v>
          </cell>
        </row>
        <row r="181">
          <cell r="A181" t="str">
            <v>9780310716051</v>
          </cell>
          <cell r="B181" t="str">
            <v>I CAN READ/HOWIES TEA PARTY SC</v>
          </cell>
          <cell r="C181">
            <v>2.67</v>
          </cell>
          <cell r="D181">
            <v>39589</v>
          </cell>
          <cell r="E181">
            <v>39654</v>
          </cell>
          <cell r="F181" t="str">
            <v>Summer</v>
          </cell>
          <cell r="G181">
            <v>2008</v>
          </cell>
        </row>
        <row r="182">
          <cell r="A182" t="str">
            <v>9780310716211</v>
          </cell>
          <cell r="B182" t="str">
            <v>I CAN READ/IF YOURE HAPPY</v>
          </cell>
          <cell r="C182">
            <v>2.67</v>
          </cell>
          <cell r="D182">
            <v>39589</v>
          </cell>
          <cell r="E182">
            <v>39654</v>
          </cell>
          <cell r="F182" t="str">
            <v>Summer</v>
          </cell>
          <cell r="G182">
            <v>2008</v>
          </cell>
        </row>
        <row r="183">
          <cell r="A183" t="str">
            <v>9780310714545</v>
          </cell>
          <cell r="B183" t="str">
            <v>I CAN READ/JAKE GOES FISHING</v>
          </cell>
          <cell r="C183">
            <v>2.67</v>
          </cell>
          <cell r="D183">
            <v>39589</v>
          </cell>
          <cell r="E183">
            <v>39654</v>
          </cell>
          <cell r="F183" t="str">
            <v>Summer</v>
          </cell>
          <cell r="G183">
            <v>2008</v>
          </cell>
          <cell r="H183" t="str">
            <v xml:space="preserve">    </v>
          </cell>
          <cell r="I183" t="str">
            <v xml:space="preserve">    </v>
          </cell>
          <cell r="J183" t="str">
            <v xml:space="preserve">    </v>
          </cell>
        </row>
        <row r="184">
          <cell r="A184" t="str">
            <v>9780310714576</v>
          </cell>
          <cell r="B184" t="str">
            <v>I CAN READ/JAKE HELPS OUT</v>
          </cell>
          <cell r="C184">
            <v>2.67</v>
          </cell>
          <cell r="D184">
            <v>39589</v>
          </cell>
          <cell r="E184">
            <v>39654</v>
          </cell>
          <cell r="F184" t="str">
            <v>Summer</v>
          </cell>
          <cell r="G184">
            <v>2008</v>
          </cell>
          <cell r="H184" t="str">
            <v xml:space="preserve">    </v>
          </cell>
          <cell r="I184" t="str">
            <v xml:space="preserve">    </v>
          </cell>
          <cell r="J184" t="str">
            <v xml:space="preserve">    </v>
          </cell>
        </row>
        <row r="185">
          <cell r="A185" t="str">
            <v>9780310714552</v>
          </cell>
          <cell r="B185" t="str">
            <v>I CAN READ/JAKE PLAYS BALL</v>
          </cell>
          <cell r="C185">
            <v>2.67</v>
          </cell>
          <cell r="D185">
            <v>39589</v>
          </cell>
          <cell r="E185">
            <v>39654</v>
          </cell>
          <cell r="F185" t="str">
            <v>Summer</v>
          </cell>
          <cell r="G185">
            <v>2008</v>
          </cell>
        </row>
        <row r="186">
          <cell r="A186" t="str">
            <v>9780310711896</v>
          </cell>
          <cell r="B186" t="str">
            <v>I CAN READ/JAKES BRAVE NIGHT</v>
          </cell>
          <cell r="C186">
            <v>2.67</v>
          </cell>
          <cell r="D186">
            <v>39589</v>
          </cell>
          <cell r="E186">
            <v>39654</v>
          </cell>
          <cell r="F186" t="str">
            <v>Summer</v>
          </cell>
          <cell r="G186">
            <v>2008</v>
          </cell>
        </row>
        <row r="187">
          <cell r="A187" t="str">
            <v>9780310716204</v>
          </cell>
          <cell r="B187" t="str">
            <v>I CAN READ/JESUS LOVES LITTLE CHILD</v>
          </cell>
          <cell r="C187">
            <v>2.67</v>
          </cell>
          <cell r="D187">
            <v>39589</v>
          </cell>
          <cell r="E187">
            <v>39654</v>
          </cell>
          <cell r="F187" t="str">
            <v>Summer</v>
          </cell>
          <cell r="G187">
            <v>2008</v>
          </cell>
        </row>
        <row r="188">
          <cell r="A188" t="str">
            <v>9780310716198</v>
          </cell>
          <cell r="B188" t="str">
            <v>I CAN READ/JESUS LOVES ME</v>
          </cell>
          <cell r="C188">
            <v>2.67</v>
          </cell>
          <cell r="D188">
            <v>39589</v>
          </cell>
          <cell r="E188">
            <v>39654</v>
          </cell>
          <cell r="F188" t="str">
            <v>Summer</v>
          </cell>
          <cell r="G188">
            <v>2008</v>
          </cell>
        </row>
        <row r="189">
          <cell r="A189" t="str">
            <v>9780310715535</v>
          </cell>
          <cell r="B189" t="str">
            <v>I CAN READ/JESUS SAVES THE WRLD</v>
          </cell>
          <cell r="C189">
            <v>2.67</v>
          </cell>
          <cell r="D189">
            <v>39589</v>
          </cell>
          <cell r="E189">
            <v>39654</v>
          </cell>
          <cell r="F189" t="str">
            <v>Summer</v>
          </cell>
          <cell r="G189">
            <v>2008</v>
          </cell>
          <cell r="H189" t="str">
            <v xml:space="preserve">    </v>
          </cell>
          <cell r="I189" t="str">
            <v xml:space="preserve">    </v>
          </cell>
          <cell r="J189" t="str">
            <v xml:space="preserve">    </v>
          </cell>
        </row>
        <row r="190">
          <cell r="A190" t="str">
            <v>9780310714675</v>
          </cell>
          <cell r="B190" t="str">
            <v>I CAN READ/MAD MADDIE MAXWELL</v>
          </cell>
          <cell r="C190">
            <v>2.67</v>
          </cell>
          <cell r="D190">
            <v>39589</v>
          </cell>
          <cell r="E190">
            <v>39654</v>
          </cell>
          <cell r="F190" t="str">
            <v>Summer</v>
          </cell>
          <cell r="G190">
            <v>2008</v>
          </cell>
          <cell r="H190" t="str">
            <v xml:space="preserve">    </v>
          </cell>
          <cell r="I190" t="str">
            <v xml:space="preserve">    </v>
          </cell>
          <cell r="J190" t="str">
            <v xml:space="preserve">    </v>
          </cell>
        </row>
        <row r="191">
          <cell r="A191" t="str">
            <v>9780310714682</v>
          </cell>
          <cell r="B191" t="str">
            <v>I CAN READ/MOMMY MAY I HUG THE FISH</v>
          </cell>
          <cell r="C191">
            <v>2.67</v>
          </cell>
          <cell r="D191">
            <v>39589</v>
          </cell>
          <cell r="E191">
            <v>39654</v>
          </cell>
          <cell r="F191" t="str">
            <v>Summer</v>
          </cell>
          <cell r="G191">
            <v>2008</v>
          </cell>
          <cell r="H191" t="str">
            <v xml:space="preserve">    </v>
          </cell>
          <cell r="I191" t="str">
            <v xml:space="preserve">    </v>
          </cell>
          <cell r="J191" t="str">
            <v xml:space="preserve">    </v>
          </cell>
        </row>
        <row r="192">
          <cell r="A192" t="str">
            <v>9780310715788</v>
          </cell>
          <cell r="B192" t="str">
            <v>I CAN READ/MRS ROSEY CHINA PLATE</v>
          </cell>
          <cell r="C192">
            <v>2.67</v>
          </cell>
          <cell r="D192">
            <v>39589</v>
          </cell>
          <cell r="E192">
            <v>39654</v>
          </cell>
          <cell r="F192" t="str">
            <v>Summer</v>
          </cell>
          <cell r="G192">
            <v>2008</v>
          </cell>
        </row>
        <row r="193">
          <cell r="A193" t="str">
            <v>9780310715764</v>
          </cell>
          <cell r="B193" t="str">
            <v>I CAN READ/MRS ROSEY POSEY</v>
          </cell>
          <cell r="C193">
            <v>2.67</v>
          </cell>
          <cell r="D193">
            <v>39589</v>
          </cell>
          <cell r="E193">
            <v>39654</v>
          </cell>
          <cell r="F193" t="str">
            <v>Summer</v>
          </cell>
          <cell r="G193">
            <v>2008</v>
          </cell>
        </row>
        <row r="194">
          <cell r="A194" t="str">
            <v>9780310715771</v>
          </cell>
          <cell r="B194" t="str">
            <v>I CAN READ/MRS ROSEY POSEY TREASURE</v>
          </cell>
          <cell r="C194">
            <v>2.67</v>
          </cell>
          <cell r="D194">
            <v>39589</v>
          </cell>
          <cell r="E194">
            <v>39654</v>
          </cell>
          <cell r="F194" t="str">
            <v>Summer</v>
          </cell>
          <cell r="G194">
            <v>2008</v>
          </cell>
        </row>
        <row r="195">
          <cell r="A195" t="str">
            <v>9780310715795</v>
          </cell>
          <cell r="B195" t="str">
            <v>I CAN READ/MRS ROSEY POSEY YUM CAKE</v>
          </cell>
          <cell r="C195">
            <v>2.67</v>
          </cell>
          <cell r="D195">
            <v>39589</v>
          </cell>
          <cell r="E195">
            <v>39654</v>
          </cell>
          <cell r="F195" t="str">
            <v>Summer</v>
          </cell>
          <cell r="G195">
            <v>2008</v>
          </cell>
        </row>
        <row r="196">
          <cell r="A196" t="str">
            <v>9780310715726</v>
          </cell>
          <cell r="B196" t="str">
            <v>I CAN READ/MUD PIE ANNIE</v>
          </cell>
          <cell r="C196">
            <v>2.67</v>
          </cell>
          <cell r="D196">
            <v>39589</v>
          </cell>
          <cell r="E196">
            <v>39654</v>
          </cell>
          <cell r="F196" t="str">
            <v>Summer</v>
          </cell>
          <cell r="G196">
            <v>2008</v>
          </cell>
          <cell r="H196" t="str">
            <v xml:space="preserve">    </v>
          </cell>
          <cell r="I196" t="str">
            <v xml:space="preserve">    </v>
          </cell>
          <cell r="J196" t="str">
            <v xml:space="preserve">    </v>
          </cell>
        </row>
        <row r="197">
          <cell r="A197" t="str">
            <v>9780310715740</v>
          </cell>
          <cell r="B197" t="str">
            <v>I CAN READ/MY COWBOY BOOTS</v>
          </cell>
          <cell r="C197">
            <v>2.67</v>
          </cell>
          <cell r="D197">
            <v>39589</v>
          </cell>
          <cell r="E197">
            <v>39654</v>
          </cell>
          <cell r="F197" t="str">
            <v>Summer</v>
          </cell>
          <cell r="G197">
            <v>2008</v>
          </cell>
          <cell r="H197" t="str">
            <v xml:space="preserve">    </v>
          </cell>
          <cell r="I197" t="str">
            <v xml:space="preserve">    </v>
          </cell>
          <cell r="J197" t="str">
            <v xml:space="preserve">    </v>
          </cell>
        </row>
        <row r="198">
          <cell r="A198" t="str">
            <v>9780310714699</v>
          </cell>
          <cell r="B198" t="str">
            <v>I CAN READ/SISTER FOR SALE</v>
          </cell>
          <cell r="C198">
            <v>2.67</v>
          </cell>
          <cell r="D198">
            <v>39589</v>
          </cell>
          <cell r="E198">
            <v>39654</v>
          </cell>
          <cell r="F198" t="str">
            <v>Summer</v>
          </cell>
          <cell r="G198">
            <v>2008</v>
          </cell>
          <cell r="H198" t="str">
            <v xml:space="preserve">    </v>
          </cell>
          <cell r="I198" t="str">
            <v xml:space="preserve">    </v>
          </cell>
          <cell r="J198" t="str">
            <v>X</v>
          </cell>
        </row>
        <row r="199">
          <cell r="A199" t="str">
            <v>9780310715757</v>
          </cell>
          <cell r="B199" t="str">
            <v>I CAN READ/SNUG AS A BUG</v>
          </cell>
          <cell r="C199">
            <v>2.67</v>
          </cell>
          <cell r="D199">
            <v>39589</v>
          </cell>
          <cell r="E199">
            <v>39654</v>
          </cell>
          <cell r="F199" t="str">
            <v>Summer</v>
          </cell>
          <cell r="G199">
            <v>2008</v>
          </cell>
          <cell r="H199" t="str">
            <v xml:space="preserve">    </v>
          </cell>
          <cell r="I199" t="str">
            <v xml:space="preserve">    </v>
          </cell>
          <cell r="J199" t="str">
            <v xml:space="preserve">    </v>
          </cell>
        </row>
        <row r="200">
          <cell r="A200" t="str">
            <v>9780310715733</v>
          </cell>
          <cell r="B200" t="str">
            <v>I CAN READ/WHAT DO I SEE</v>
          </cell>
          <cell r="C200">
            <v>2.67</v>
          </cell>
          <cell r="D200">
            <v>39589</v>
          </cell>
          <cell r="E200">
            <v>39654</v>
          </cell>
          <cell r="F200" t="str">
            <v>Summer</v>
          </cell>
          <cell r="G200">
            <v>2008</v>
          </cell>
          <cell r="H200" t="str">
            <v xml:space="preserve">    </v>
          </cell>
          <cell r="I200" t="str">
            <v xml:space="preserve">    </v>
          </cell>
          <cell r="J200" t="str">
            <v xml:space="preserve">    </v>
          </cell>
        </row>
        <row r="201">
          <cell r="A201" t="str">
            <v>9780310714668</v>
          </cell>
          <cell r="B201" t="str">
            <v>I CAN READ/ZACHARYS ZOO</v>
          </cell>
          <cell r="C201">
            <v>2.67</v>
          </cell>
          <cell r="D201">
            <v>39589</v>
          </cell>
          <cell r="E201">
            <v>39654</v>
          </cell>
          <cell r="F201" t="str">
            <v>Summer</v>
          </cell>
          <cell r="G201">
            <v>2008</v>
          </cell>
          <cell r="H201" t="str">
            <v xml:space="preserve">    </v>
          </cell>
          <cell r="I201" t="str">
            <v xml:space="preserve">    </v>
          </cell>
          <cell r="J201" t="str">
            <v xml:space="preserve">    </v>
          </cell>
        </row>
        <row r="202">
          <cell r="A202" t="str">
            <v>9780310252245</v>
          </cell>
          <cell r="B202" t="str">
            <v>KANNER LAKE/CORAL MOON - COLLINS</v>
          </cell>
          <cell r="C202">
            <v>5.97</v>
          </cell>
          <cell r="D202">
            <v>39589</v>
          </cell>
          <cell r="E202">
            <v>39654</v>
          </cell>
          <cell r="F202" t="str">
            <v>Summer</v>
          </cell>
          <cell r="G202">
            <v>2008</v>
          </cell>
        </row>
        <row r="203">
          <cell r="A203" t="str">
            <v>9780310252238</v>
          </cell>
          <cell r="B203" t="str">
            <v>KANNER LAKE/VIOLET DAWN - COLLINS</v>
          </cell>
          <cell r="C203">
            <v>5.97</v>
          </cell>
          <cell r="D203">
            <v>39589</v>
          </cell>
          <cell r="E203">
            <v>39654</v>
          </cell>
          <cell r="F203" t="str">
            <v>Summer</v>
          </cell>
          <cell r="G203">
            <v>2008</v>
          </cell>
        </row>
        <row r="204">
          <cell r="A204" t="str">
            <v>9780310269021</v>
          </cell>
          <cell r="B204" t="str">
            <v>NO LEGAL GROUNDS - BELL</v>
          </cell>
          <cell r="C204">
            <v>5.97</v>
          </cell>
          <cell r="D204">
            <v>39589</v>
          </cell>
          <cell r="E204">
            <v>39654</v>
          </cell>
          <cell r="F204" t="str">
            <v>Summer</v>
          </cell>
          <cell r="G204">
            <v>2008</v>
          </cell>
        </row>
        <row r="205">
          <cell r="A205" t="str">
            <v>9780310253310</v>
          </cell>
          <cell r="B205" t="str">
            <v>PRESUMED GUILTY - BELL</v>
          </cell>
          <cell r="C205">
            <v>5.97</v>
          </cell>
          <cell r="D205">
            <v>39589</v>
          </cell>
          <cell r="E205">
            <v>39654</v>
          </cell>
          <cell r="F205" t="str">
            <v>Summer</v>
          </cell>
          <cell r="G205">
            <v>2008</v>
          </cell>
        </row>
        <row r="206">
          <cell r="A206" t="str">
            <v>9780310257677</v>
          </cell>
          <cell r="B206" t="str">
            <v>RESTORATION NVL/LAST LIGHT - BLACKSTOCK</v>
          </cell>
          <cell r="C206">
            <v>5.97</v>
          </cell>
          <cell r="D206">
            <v>39589</v>
          </cell>
          <cell r="E206">
            <v>39654</v>
          </cell>
          <cell r="F206" t="str">
            <v>Summer</v>
          </cell>
          <cell r="G206">
            <v>2008</v>
          </cell>
        </row>
        <row r="207">
          <cell r="A207" t="str">
            <v>9780310257684</v>
          </cell>
          <cell r="B207" t="str">
            <v>RESTORATION NVL/NIGHT LIGHT - BLACKSTOCK</v>
          </cell>
          <cell r="C207">
            <v>5.97</v>
          </cell>
          <cell r="D207">
            <v>39589</v>
          </cell>
          <cell r="E207">
            <v>39654</v>
          </cell>
          <cell r="F207" t="str">
            <v>Summer</v>
          </cell>
          <cell r="G207">
            <v>2008</v>
          </cell>
        </row>
        <row r="208">
          <cell r="A208" t="str">
            <v>9780310258049</v>
          </cell>
          <cell r="B208" t="str">
            <v>RETURN TO ME - HATCHER</v>
          </cell>
          <cell r="C208">
            <v>5.97</v>
          </cell>
          <cell r="D208">
            <v>39589</v>
          </cell>
          <cell r="E208">
            <v>39654</v>
          </cell>
          <cell r="F208" t="str">
            <v>Summer</v>
          </cell>
          <cell r="G208">
            <v>2008</v>
          </cell>
        </row>
        <row r="209">
          <cell r="A209" t="str">
            <v>9780310263500</v>
          </cell>
          <cell r="B209" t="str">
            <v>SIMPLE GIFTS - COPELAND</v>
          </cell>
          <cell r="C209">
            <v>5.97</v>
          </cell>
          <cell r="D209">
            <v>39589</v>
          </cell>
          <cell r="E209">
            <v>39654</v>
          </cell>
          <cell r="F209" t="str">
            <v>Summer</v>
          </cell>
          <cell r="G209">
            <v>2008</v>
          </cell>
        </row>
        <row r="210">
          <cell r="A210" t="str">
            <v>9780310273998</v>
          </cell>
          <cell r="B210" t="str">
            <v>SUSHI/ONLY UNI SC - TANG</v>
          </cell>
          <cell r="C210">
            <v>5.97</v>
          </cell>
          <cell r="D210">
            <v>39589</v>
          </cell>
          <cell r="E210">
            <v>39654</v>
          </cell>
          <cell r="F210" t="str">
            <v>Summer</v>
          </cell>
          <cell r="G210">
            <v>2008</v>
          </cell>
        </row>
        <row r="211">
          <cell r="A211" t="str">
            <v>9780310273981</v>
          </cell>
          <cell r="B211" t="str">
            <v>SUSHI/SUSHI FOR ONE - TANG</v>
          </cell>
          <cell r="C211">
            <v>5.97</v>
          </cell>
          <cell r="D211">
            <v>39589</v>
          </cell>
          <cell r="E211">
            <v>39654</v>
          </cell>
          <cell r="F211" t="str">
            <v>Summer</v>
          </cell>
          <cell r="G211">
            <v>2008</v>
          </cell>
        </row>
        <row r="212">
          <cell r="A212" t="str">
            <v>9780310278092</v>
          </cell>
          <cell r="B212" t="str">
            <v>BOUNDARIES DVD/ROM NEW</v>
          </cell>
          <cell r="C212">
            <v>17.97</v>
          </cell>
          <cell r="D212">
            <v>39615</v>
          </cell>
          <cell r="E212">
            <v>39689</v>
          </cell>
          <cell r="F212" t="str">
            <v>Back-to-School</v>
          </cell>
          <cell r="G212">
            <v>2008</v>
          </cell>
          <cell r="H212" t="str">
            <v xml:space="preserve">    </v>
          </cell>
          <cell r="I212" t="str">
            <v xml:space="preserve">    </v>
          </cell>
          <cell r="J212" t="str">
            <v xml:space="preserve">    </v>
          </cell>
        </row>
        <row r="213">
          <cell r="A213" t="str">
            <v>9780310711483</v>
          </cell>
          <cell r="B213" t="str">
            <v>CASE FOR A CREATOR FOR KIDS</v>
          </cell>
          <cell r="C213">
            <v>4.97</v>
          </cell>
          <cell r="D213">
            <v>39615</v>
          </cell>
          <cell r="E213">
            <v>39689</v>
          </cell>
          <cell r="F213" t="str">
            <v>Back-to-School</v>
          </cell>
          <cell r="G213">
            <v>2008</v>
          </cell>
          <cell r="H213" t="str">
            <v xml:space="preserve">    </v>
          </cell>
          <cell r="I213" t="str">
            <v xml:space="preserve">    </v>
          </cell>
          <cell r="J213" t="str">
            <v xml:space="preserve">    </v>
          </cell>
        </row>
        <row r="214">
          <cell r="A214" t="str">
            <v>9780310249771</v>
          </cell>
          <cell r="B214" t="str">
            <v>CASE FOR A CREATOR STUDENT EDITION</v>
          </cell>
          <cell r="C214">
            <v>5.97</v>
          </cell>
          <cell r="D214">
            <v>39615</v>
          </cell>
          <cell r="E214">
            <v>39689</v>
          </cell>
          <cell r="F214" t="str">
            <v>Back-to-School</v>
          </cell>
          <cell r="G214">
            <v>2008</v>
          </cell>
        </row>
        <row r="215">
          <cell r="A215" t="str">
            <v>9780310711476</v>
          </cell>
          <cell r="B215" t="str">
            <v>CASE FOR CHRIST FOR KIDS</v>
          </cell>
          <cell r="C215">
            <v>4.97</v>
          </cell>
          <cell r="D215">
            <v>39615</v>
          </cell>
          <cell r="E215">
            <v>39689</v>
          </cell>
          <cell r="F215" t="str">
            <v>Back-to-School</v>
          </cell>
          <cell r="G215">
            <v>2008</v>
          </cell>
        </row>
        <row r="216">
          <cell r="A216" t="str">
            <v>9780310234845</v>
          </cell>
          <cell r="B216" t="str">
            <v>CASE FOR CHRIST/STUDENT EDITION</v>
          </cell>
          <cell r="C216">
            <v>5.97</v>
          </cell>
          <cell r="D216">
            <v>39615</v>
          </cell>
          <cell r="E216">
            <v>39689</v>
          </cell>
          <cell r="F216" t="str">
            <v>Back-to-School</v>
          </cell>
          <cell r="G216">
            <v>2008</v>
          </cell>
        </row>
        <row r="217">
          <cell r="A217" t="str">
            <v>9780310711469</v>
          </cell>
          <cell r="B217" t="str">
            <v>CASE FOR FAITH FOR KIDS</v>
          </cell>
          <cell r="C217">
            <v>4.97</v>
          </cell>
          <cell r="D217">
            <v>39615</v>
          </cell>
          <cell r="E217">
            <v>39689</v>
          </cell>
          <cell r="F217" t="str">
            <v>Back-to-School</v>
          </cell>
          <cell r="G217">
            <v>2008</v>
          </cell>
        </row>
        <row r="218">
          <cell r="A218" t="str">
            <v>9780310241881</v>
          </cell>
          <cell r="B218" t="str">
            <v>CASE FOR FAITH STUDENT EDITION</v>
          </cell>
          <cell r="C218">
            <v>5.97</v>
          </cell>
          <cell r="D218">
            <v>39615</v>
          </cell>
          <cell r="E218">
            <v>39689</v>
          </cell>
          <cell r="F218" t="str">
            <v>Back-to-School</v>
          </cell>
          <cell r="G218">
            <v>2008</v>
          </cell>
        </row>
        <row r="219">
          <cell r="A219" t="str">
            <v>9780310285564</v>
          </cell>
          <cell r="B219" t="str">
            <v>EVERYTHING IS SPIRITUAL DVD</v>
          </cell>
          <cell r="C219">
            <v>14.97</v>
          </cell>
          <cell r="D219">
            <v>39615</v>
          </cell>
          <cell r="E219">
            <v>39689</v>
          </cell>
          <cell r="F219" t="str">
            <v>Back-to-School</v>
          </cell>
          <cell r="G219">
            <v>2008</v>
          </cell>
        </row>
        <row r="220">
          <cell r="A220" t="str">
            <v>9780310280941</v>
          </cell>
          <cell r="B220" t="str">
            <v>INTERSECT/WHERE FAITH/MEET DVD/ROM</v>
          </cell>
          <cell r="C220">
            <v>17.97</v>
          </cell>
          <cell r="D220">
            <v>39615</v>
          </cell>
          <cell r="E220">
            <v>39689</v>
          </cell>
          <cell r="F220" t="str">
            <v>Back-to-School</v>
          </cell>
          <cell r="G220">
            <v>2008</v>
          </cell>
        </row>
        <row r="221">
          <cell r="A221" t="str">
            <v>9780310271741</v>
          </cell>
          <cell r="B221" t="str">
            <v>JUST WALK ACROSS THE ROOM DVD</v>
          </cell>
          <cell r="C221">
            <v>17.97</v>
          </cell>
          <cell r="D221">
            <v>39615</v>
          </cell>
          <cell r="E221">
            <v>39689</v>
          </cell>
          <cell r="F221" t="str">
            <v>Back-to-School</v>
          </cell>
          <cell r="G221">
            <v>2008</v>
          </cell>
        </row>
        <row r="222">
          <cell r="A222" t="str">
            <v>9780310938521</v>
          </cell>
          <cell r="B222" t="str">
            <v>NIV ARCHAEOLOGICAL STDY BIBLE P/S</v>
          </cell>
          <cell r="C222">
            <v>34.97</v>
          </cell>
          <cell r="D222">
            <v>39615</v>
          </cell>
          <cell r="E222">
            <v>39689</v>
          </cell>
          <cell r="F222" t="str">
            <v>Back-to-School</v>
          </cell>
          <cell r="G222">
            <v>2008</v>
          </cell>
        </row>
        <row r="223">
          <cell r="A223" t="str">
            <v>9780310928041</v>
          </cell>
          <cell r="B223" t="str">
            <v>NIV QUEST STUDY BIB REV HC</v>
          </cell>
          <cell r="C223">
            <v>24.97</v>
          </cell>
          <cell r="D223">
            <v>39615</v>
          </cell>
          <cell r="E223">
            <v>39689</v>
          </cell>
          <cell r="F223" t="str">
            <v>Back-to-School</v>
          </cell>
          <cell r="G223">
            <v>2008</v>
          </cell>
        </row>
        <row r="224">
          <cell r="A224" t="str">
            <v>9780310927211</v>
          </cell>
          <cell r="B224" t="str">
            <v>NIV STUDENT BIB REV CMP HC</v>
          </cell>
          <cell r="C224">
            <v>17.97</v>
          </cell>
          <cell r="D224">
            <v>39615</v>
          </cell>
          <cell r="E224">
            <v>39689</v>
          </cell>
          <cell r="F224" t="str">
            <v>Back-to-School</v>
          </cell>
          <cell r="G224">
            <v>2008</v>
          </cell>
        </row>
        <row r="225">
          <cell r="A225" t="str">
            <v>9780310903260</v>
          </cell>
          <cell r="B225" t="str">
            <v>NIV TEXTBOOK EDITION BIBLE</v>
          </cell>
          <cell r="C225">
            <v>12.97</v>
          </cell>
          <cell r="D225">
            <v>39615</v>
          </cell>
          <cell r="E225">
            <v>39689</v>
          </cell>
          <cell r="F225" t="str">
            <v>Back-to-School</v>
          </cell>
          <cell r="G225">
            <v>2008</v>
          </cell>
          <cell r="H225" t="str">
            <v xml:space="preserve">    </v>
          </cell>
          <cell r="I225" t="str">
            <v xml:space="preserve">    </v>
          </cell>
          <cell r="J225" t="str">
            <v xml:space="preserve">    </v>
          </cell>
        </row>
        <row r="226">
          <cell r="A226" t="str">
            <v>9780310265238</v>
          </cell>
          <cell r="B226" t="str">
            <v>NOOMA/KICKBALL 006 ROB BELL DVD</v>
          </cell>
          <cell r="C226">
            <v>9.9700000000000006</v>
          </cell>
          <cell r="D226">
            <v>39615</v>
          </cell>
          <cell r="E226">
            <v>39689</v>
          </cell>
          <cell r="F226" t="str">
            <v>Back-to-School</v>
          </cell>
          <cell r="G226">
            <v>2008</v>
          </cell>
          <cell r="H226" t="str">
            <v xml:space="preserve">    </v>
          </cell>
          <cell r="I226" t="str">
            <v xml:space="preserve">    </v>
          </cell>
          <cell r="J226" t="str">
            <v xml:space="preserve">    </v>
          </cell>
        </row>
        <row r="227">
          <cell r="A227" t="str">
            <v>9780310265214</v>
          </cell>
          <cell r="B227" t="str">
            <v>NOOMA/NOISE 005 ROB BELL DVD</v>
          </cell>
          <cell r="C227">
            <v>9.9700000000000006</v>
          </cell>
          <cell r="D227">
            <v>39615</v>
          </cell>
          <cell r="E227">
            <v>39689</v>
          </cell>
          <cell r="F227" t="str">
            <v>Back-to-School</v>
          </cell>
          <cell r="G227">
            <v>2008</v>
          </cell>
          <cell r="H227" t="str">
            <v xml:space="preserve">    </v>
          </cell>
          <cell r="I227" t="str">
            <v xml:space="preserve">    </v>
          </cell>
          <cell r="J227" t="str">
            <v xml:space="preserve">    </v>
          </cell>
        </row>
        <row r="228">
          <cell r="A228" t="str">
            <v>9780310269434</v>
          </cell>
          <cell r="B228" t="str">
            <v>NOOMA/OPEN 019 ROB BELL DVD</v>
          </cell>
          <cell r="C228">
            <v>9.9700000000000006</v>
          </cell>
          <cell r="D228">
            <v>39615</v>
          </cell>
          <cell r="E228">
            <v>39689</v>
          </cell>
          <cell r="F228" t="str">
            <v>Back-to-School</v>
          </cell>
          <cell r="G228">
            <v>2008</v>
          </cell>
          <cell r="H228" t="str">
            <v xml:space="preserve">    </v>
          </cell>
          <cell r="I228" t="str">
            <v>X</v>
          </cell>
          <cell r="J228" t="str">
            <v xml:space="preserve">    </v>
          </cell>
        </row>
        <row r="229">
          <cell r="A229" t="str">
            <v>9780310269168</v>
          </cell>
          <cell r="B229" t="str">
            <v>NOOMA/RICH 013 ROB BELL DVD</v>
          </cell>
          <cell r="C229">
            <v>9.9700000000000006</v>
          </cell>
          <cell r="D229">
            <v>39615</v>
          </cell>
          <cell r="E229">
            <v>39689</v>
          </cell>
          <cell r="F229" t="str">
            <v>Back-to-School</v>
          </cell>
          <cell r="G229">
            <v>2008</v>
          </cell>
          <cell r="H229" t="str">
            <v xml:space="preserve">    </v>
          </cell>
          <cell r="I229" t="str">
            <v xml:space="preserve">    </v>
          </cell>
          <cell r="J229" t="str">
            <v xml:space="preserve">    </v>
          </cell>
        </row>
        <row r="230">
          <cell r="A230" t="str">
            <v>9780310286950</v>
          </cell>
          <cell r="B230" t="str">
            <v>NOOMA/SET VOL 1/10 PK - No Min</v>
          </cell>
          <cell r="C230">
            <v>99.97</v>
          </cell>
          <cell r="D230">
            <v>39615</v>
          </cell>
          <cell r="E230">
            <v>39689</v>
          </cell>
          <cell r="F230" t="str">
            <v>Back-to-School</v>
          </cell>
          <cell r="G230">
            <v>2008</v>
          </cell>
          <cell r="H230" t="str">
            <v xml:space="preserve">    </v>
          </cell>
          <cell r="I230" t="str">
            <v xml:space="preserve">    </v>
          </cell>
          <cell r="J230" t="str">
            <v xml:space="preserve">    </v>
          </cell>
        </row>
        <row r="231">
          <cell r="A231" t="str">
            <v>9780310269366</v>
          </cell>
          <cell r="B231" t="str">
            <v>NOOMA/STORE 016 ROB BELL</v>
          </cell>
          <cell r="C231">
            <v>9.9700000000000006</v>
          </cell>
          <cell r="D231">
            <v>39615</v>
          </cell>
          <cell r="E231">
            <v>39689</v>
          </cell>
          <cell r="F231" t="str">
            <v>Back-to-School</v>
          </cell>
          <cell r="G231">
            <v>2008</v>
          </cell>
          <cell r="H231" t="str">
            <v xml:space="preserve">    </v>
          </cell>
          <cell r="I231" t="str">
            <v xml:space="preserve">    </v>
          </cell>
          <cell r="J231" t="str">
            <v xml:space="preserve">    </v>
          </cell>
        </row>
        <row r="232">
          <cell r="A232" t="str">
            <v>9780310711995</v>
          </cell>
          <cell r="B232" t="str">
            <v>OFF MY CASE FOR KIDS</v>
          </cell>
          <cell r="C232">
            <v>4.97</v>
          </cell>
          <cell r="D232">
            <v>39615</v>
          </cell>
          <cell r="E232">
            <v>39689</v>
          </cell>
          <cell r="F232" t="str">
            <v>Back-to-School</v>
          </cell>
          <cell r="G232">
            <v>2008</v>
          </cell>
          <cell r="H232" t="str">
            <v xml:space="preserve">    </v>
          </cell>
          <cell r="I232" t="str">
            <v xml:space="preserve">    </v>
          </cell>
          <cell r="J232" t="str">
            <v xml:space="preserve">    </v>
          </cell>
        </row>
        <row r="233">
          <cell r="A233" t="str">
            <v>9780310275251</v>
          </cell>
          <cell r="B233" t="str">
            <v>PRAYER DVD</v>
          </cell>
          <cell r="C233">
            <v>17.97</v>
          </cell>
          <cell r="D233">
            <v>39615</v>
          </cell>
          <cell r="E233">
            <v>39689</v>
          </cell>
          <cell r="F233" t="str">
            <v>Back-to-School</v>
          </cell>
          <cell r="G233">
            <v>2008</v>
          </cell>
          <cell r="H233" t="str">
            <v xml:space="preserve">    </v>
          </cell>
          <cell r="I233" t="str">
            <v xml:space="preserve">    </v>
          </cell>
          <cell r="J233" t="str">
            <v xml:space="preserve">    </v>
          </cell>
        </row>
        <row r="234">
          <cell r="A234" t="str">
            <v>9780310277835</v>
          </cell>
          <cell r="B234" t="str">
            <v>REGROUP DVD</v>
          </cell>
          <cell r="C234">
            <v>19.97</v>
          </cell>
          <cell r="D234">
            <v>39615</v>
          </cell>
          <cell r="E234">
            <v>39689</v>
          </cell>
          <cell r="F234" t="str">
            <v>Back-to-School</v>
          </cell>
          <cell r="G234">
            <v>2008</v>
          </cell>
          <cell r="H234" t="str">
            <v xml:space="preserve">    </v>
          </cell>
          <cell r="I234" t="str">
            <v xml:space="preserve">    </v>
          </cell>
          <cell r="J234" t="str">
            <v xml:space="preserve">    </v>
          </cell>
        </row>
        <row r="235">
          <cell r="A235" t="str">
            <v>9780310934448</v>
          </cell>
          <cell r="B235" t="str">
            <v>TNIV COLLEGE DEV BIB MOCHA/AQUA DUO</v>
          </cell>
          <cell r="C235">
            <v>29.97</v>
          </cell>
          <cell r="D235">
            <v>39615</v>
          </cell>
          <cell r="E235">
            <v>39689</v>
          </cell>
          <cell r="F235" t="str">
            <v>Back-to-School</v>
          </cell>
          <cell r="G235">
            <v>2008</v>
          </cell>
          <cell r="H235" t="str">
            <v xml:space="preserve">    </v>
          </cell>
          <cell r="I235" t="str">
            <v xml:space="preserve">    </v>
          </cell>
          <cell r="J235" t="str">
            <v xml:space="preserve">    </v>
          </cell>
        </row>
        <row r="236">
          <cell r="A236" t="str">
            <v>9780310267355</v>
          </cell>
          <cell r="B236" t="str">
            <v>WHEN GODS PEOPLE PRAY CURRICUL DVD</v>
          </cell>
          <cell r="C236">
            <v>17.97</v>
          </cell>
          <cell r="D236">
            <v>39615</v>
          </cell>
          <cell r="E236">
            <v>39689</v>
          </cell>
          <cell r="F236" t="str">
            <v>Back-to-School</v>
          </cell>
          <cell r="G236">
            <v>2008</v>
          </cell>
          <cell r="H236" t="str">
            <v xml:space="preserve">    </v>
          </cell>
          <cell r="I236" t="str">
            <v xml:space="preserve">    </v>
          </cell>
          <cell r="J236" t="str">
            <v xml:space="preserve">    </v>
          </cell>
        </row>
        <row r="237">
          <cell r="A237" t="str">
            <v>9780310279198</v>
          </cell>
          <cell r="B237" t="str">
            <v>BECOMING A CONTAGIOUS CHURCH</v>
          </cell>
          <cell r="C237">
            <v>8.9939999999999998</v>
          </cell>
          <cell r="D237">
            <v>39631</v>
          </cell>
          <cell r="E237">
            <v>39642</v>
          </cell>
          <cell r="F237" t="str">
            <v>Book of the Month</v>
          </cell>
          <cell r="G237">
            <v>2008</v>
          </cell>
          <cell r="H237" t="str">
            <v xml:space="preserve">    </v>
          </cell>
          <cell r="I237" t="str">
            <v xml:space="preserve">    </v>
          </cell>
          <cell r="J237" t="str">
            <v xml:space="preserve">    </v>
          </cell>
        </row>
        <row r="238">
          <cell r="A238" t="str">
            <v>9780310276036</v>
          </cell>
          <cell r="B238" t="str">
            <v>FAITH</v>
          </cell>
          <cell r="C238">
            <v>11.393999999999998</v>
          </cell>
          <cell r="D238">
            <v>39631</v>
          </cell>
          <cell r="E238">
            <v>39642</v>
          </cell>
          <cell r="F238" t="str">
            <v>Book of the Month</v>
          </cell>
          <cell r="G238">
            <v>2008</v>
          </cell>
          <cell r="H238" t="str">
            <v>X</v>
          </cell>
          <cell r="I238" t="str">
            <v>X</v>
          </cell>
          <cell r="J238" t="str">
            <v>X</v>
          </cell>
        </row>
        <row r="239">
          <cell r="A239" t="str">
            <v>9780310273004</v>
          </cell>
          <cell r="B239" t="str">
            <v>RICK WARRENS BIB STDY METHODS SC</v>
          </cell>
          <cell r="C239">
            <v>8.9939999999999998</v>
          </cell>
          <cell r="D239">
            <v>39631</v>
          </cell>
          <cell r="E239">
            <v>39642</v>
          </cell>
          <cell r="F239" t="str">
            <v>Book of the Month</v>
          </cell>
          <cell r="G239">
            <v>2008</v>
          </cell>
          <cell r="H239" t="str">
            <v xml:space="preserve">    </v>
          </cell>
          <cell r="I239" t="str">
            <v xml:space="preserve">    </v>
          </cell>
          <cell r="J239" t="str">
            <v xml:space="preserve">    </v>
          </cell>
        </row>
        <row r="240">
          <cell r="A240" t="str">
            <v>9780310714101</v>
          </cell>
          <cell r="B240" t="str">
            <v>STEP INTO THE BIBLE</v>
          </cell>
          <cell r="C240">
            <v>8.9939999999999998</v>
          </cell>
          <cell r="D240">
            <v>39631</v>
          </cell>
          <cell r="E240">
            <v>39642</v>
          </cell>
          <cell r="F240" t="str">
            <v>Book of the Month</v>
          </cell>
          <cell r="G240">
            <v>2008</v>
          </cell>
          <cell r="H240" t="str">
            <v xml:space="preserve">    </v>
          </cell>
          <cell r="I240" t="str">
            <v>X</v>
          </cell>
          <cell r="J240" t="str">
            <v xml:space="preserve">    </v>
          </cell>
        </row>
        <row r="241">
          <cell r="A241" t="str">
            <v>9780310242109</v>
          </cell>
          <cell r="B241" t="str">
            <v>CASE FOR THE REAL JESUS</v>
          </cell>
          <cell r="C241">
            <v>13.193999999999999</v>
          </cell>
          <cell r="D241">
            <v>39664</v>
          </cell>
          <cell r="E241">
            <v>39675</v>
          </cell>
          <cell r="F241" t="str">
            <v>Book of the Month</v>
          </cell>
          <cell r="G241">
            <v>2008</v>
          </cell>
          <cell r="H241" t="str">
            <v>X</v>
          </cell>
          <cell r="I241" t="str">
            <v xml:space="preserve">    </v>
          </cell>
          <cell r="J241" t="str">
            <v xml:space="preserve">    </v>
          </cell>
        </row>
        <row r="242">
          <cell r="A242" t="str">
            <v>9780310271192</v>
          </cell>
          <cell r="B242" t="str">
            <v>FAITH LES/GRPWARE SM GR DUST V6 DVD</v>
          </cell>
          <cell r="C242">
            <v>23.994</v>
          </cell>
          <cell r="D242">
            <v>39664</v>
          </cell>
          <cell r="E242">
            <v>39675</v>
          </cell>
          <cell r="F242" t="str">
            <v>Book of the Month</v>
          </cell>
          <cell r="G242">
            <v>2008</v>
          </cell>
          <cell r="H242" t="str">
            <v xml:space="preserve">    </v>
          </cell>
          <cell r="I242" t="str">
            <v xml:space="preserve">    </v>
          </cell>
          <cell r="J242" t="str">
            <v xml:space="preserve">    </v>
          </cell>
        </row>
        <row r="243">
          <cell r="A243" t="str">
            <v>9780310266693</v>
          </cell>
          <cell r="B243" t="str">
            <v>JUST WALK ACROSS THE ROOM</v>
          </cell>
          <cell r="C243">
            <v>11.993999999999998</v>
          </cell>
          <cell r="D243">
            <v>39664</v>
          </cell>
          <cell r="E243">
            <v>39675</v>
          </cell>
          <cell r="F243" t="str">
            <v>Book of the Month</v>
          </cell>
          <cell r="G243">
            <v>2008</v>
          </cell>
          <cell r="H243" t="str">
            <v xml:space="preserve">    </v>
          </cell>
          <cell r="I243" t="str">
            <v xml:space="preserve">    </v>
          </cell>
          <cell r="J243" t="str">
            <v xml:space="preserve">    </v>
          </cell>
        </row>
        <row r="244">
          <cell r="A244" t="str">
            <v>9780310712145</v>
          </cell>
          <cell r="B244" t="str">
            <v>LETS GO ON A MOMMY DATE HC</v>
          </cell>
          <cell r="C244">
            <v>9.5939999999999994</v>
          </cell>
          <cell r="D244">
            <v>39664</v>
          </cell>
          <cell r="E244">
            <v>39675</v>
          </cell>
          <cell r="F244" t="str">
            <v>Book of the Month</v>
          </cell>
          <cell r="G244">
            <v>2008</v>
          </cell>
          <cell r="H244" t="str">
            <v>X</v>
          </cell>
          <cell r="I244" t="str">
            <v>X</v>
          </cell>
          <cell r="J244" t="str">
            <v>X</v>
          </cell>
        </row>
        <row r="245">
          <cell r="A245" t="str">
            <v>9780310266624</v>
          </cell>
          <cell r="B245" t="str">
            <v>ESSENTIAL BIBLE COMPANION</v>
          </cell>
          <cell r="C245">
            <v>8.9939999999999998</v>
          </cell>
          <cell r="D245">
            <v>39692</v>
          </cell>
          <cell r="E245">
            <v>39703</v>
          </cell>
          <cell r="F245" t="str">
            <v>Book of the Month</v>
          </cell>
          <cell r="G245">
            <v>2008</v>
          </cell>
          <cell r="H245" t="str">
            <v xml:space="preserve">    </v>
          </cell>
          <cell r="I245" t="str">
            <v xml:space="preserve">    </v>
          </cell>
          <cell r="J245" t="str">
            <v xml:space="preserve">    </v>
          </cell>
        </row>
        <row r="246">
          <cell r="A246" t="str">
            <v>9780310278429</v>
          </cell>
          <cell r="B246" t="str">
            <v>JESUS FOR PRESIDENT</v>
          </cell>
          <cell r="C246">
            <v>10.193999999999999</v>
          </cell>
          <cell r="D246">
            <v>39692</v>
          </cell>
          <cell r="E246">
            <v>39703</v>
          </cell>
          <cell r="F246" t="str">
            <v>Book of the Month</v>
          </cell>
          <cell r="G246">
            <v>2008</v>
          </cell>
          <cell r="H246" t="str">
            <v>X</v>
          </cell>
          <cell r="I246" t="str">
            <v>X</v>
          </cell>
          <cell r="J246" t="str">
            <v>X</v>
          </cell>
        </row>
        <row r="247">
          <cell r="A247" t="str">
            <v>9780310920083</v>
          </cell>
          <cell r="B247" t="str">
            <v>NIRV READ WITH ME BIBLE REV HC</v>
          </cell>
          <cell r="C247">
            <v>10.193999999999999</v>
          </cell>
          <cell r="D247">
            <v>39692</v>
          </cell>
          <cell r="E247">
            <v>39703</v>
          </cell>
          <cell r="F247" t="str">
            <v>Book of the Month</v>
          </cell>
          <cell r="G247">
            <v>2008</v>
          </cell>
          <cell r="H247" t="str">
            <v xml:space="preserve">    </v>
          </cell>
          <cell r="I247" t="str">
            <v xml:space="preserve">    </v>
          </cell>
          <cell r="J247" t="str">
            <v xml:space="preserve">    </v>
          </cell>
        </row>
        <row r="248">
          <cell r="A248" t="str">
            <v>9780310276999</v>
          </cell>
          <cell r="B248" t="str">
            <v>PURPOSE DRIVEN LIFE SC</v>
          </cell>
          <cell r="C248">
            <v>8.9939999999999998</v>
          </cell>
          <cell r="D248">
            <v>39692</v>
          </cell>
          <cell r="E248">
            <v>39703</v>
          </cell>
          <cell r="F248" t="str">
            <v>Book of the Month</v>
          </cell>
          <cell r="G248">
            <v>2008</v>
          </cell>
          <cell r="H248" t="str">
            <v>X</v>
          </cell>
          <cell r="I248" t="str">
            <v xml:space="preserve">    </v>
          </cell>
          <cell r="J248" t="str">
            <v xml:space="preserve">    </v>
          </cell>
        </row>
        <row r="249">
          <cell r="A249" t="str">
            <v>9780310286783</v>
          </cell>
          <cell r="B249" t="str">
            <v>BETWEEN SUNDAYS SC</v>
          </cell>
          <cell r="C249">
            <v>8.9939999999999998</v>
          </cell>
          <cell r="D249">
            <v>39734</v>
          </cell>
          <cell r="E249">
            <v>39745</v>
          </cell>
          <cell r="F249" t="str">
            <v>Book of the Month</v>
          </cell>
          <cell r="G249">
            <v>2008</v>
          </cell>
          <cell r="H249" t="str">
            <v>X</v>
          </cell>
          <cell r="I249" t="str">
            <v xml:space="preserve">    </v>
          </cell>
          <cell r="J249" t="str">
            <v>X</v>
          </cell>
        </row>
        <row r="250">
          <cell r="A250" t="str">
            <v>9780310259947</v>
          </cell>
          <cell r="B250" t="str">
            <v>HALLEYS BIB HANDBK W/NIV DELUXE ED</v>
          </cell>
          <cell r="C250">
            <v>14.993999999999998</v>
          </cell>
          <cell r="D250">
            <v>39734</v>
          </cell>
          <cell r="E250">
            <v>39745</v>
          </cell>
          <cell r="F250" t="str">
            <v>Book of the Month</v>
          </cell>
          <cell r="G250">
            <v>2008</v>
          </cell>
          <cell r="H250" t="str">
            <v xml:space="preserve">    </v>
          </cell>
          <cell r="I250" t="str">
            <v xml:space="preserve">    </v>
          </cell>
          <cell r="J250" t="str">
            <v xml:space="preserve">    </v>
          </cell>
        </row>
        <row r="251">
          <cell r="A251" t="str">
            <v>9780310921424</v>
          </cell>
          <cell r="B251" t="str">
            <v>NIRV LITTLE KIDS ADVENTURE BIBLE</v>
          </cell>
          <cell r="C251">
            <v>10.793999999999999</v>
          </cell>
          <cell r="D251">
            <v>39734</v>
          </cell>
          <cell r="E251">
            <v>39745</v>
          </cell>
          <cell r="F251" t="str">
            <v>Book of the Month</v>
          </cell>
          <cell r="G251">
            <v>2008</v>
          </cell>
          <cell r="H251" t="str">
            <v xml:space="preserve">    </v>
          </cell>
          <cell r="I251" t="str">
            <v xml:space="preserve">    </v>
          </cell>
          <cell r="J251" t="str">
            <v xml:space="preserve">    </v>
          </cell>
        </row>
        <row r="252">
          <cell r="A252" t="str">
            <v>9780310271055</v>
          </cell>
          <cell r="B252" t="str">
            <v>PRAYER</v>
          </cell>
          <cell r="C252">
            <v>13.193999999999999</v>
          </cell>
          <cell r="D252">
            <v>39734</v>
          </cell>
          <cell r="E252">
            <v>39745</v>
          </cell>
          <cell r="F252" t="str">
            <v>Book of the Month</v>
          </cell>
          <cell r="G252">
            <v>2008</v>
          </cell>
          <cell r="H252" t="str">
            <v xml:space="preserve">    </v>
          </cell>
          <cell r="I252" t="str">
            <v xml:space="preserve">    </v>
          </cell>
          <cell r="J252" t="str">
            <v xml:space="preserve">    </v>
          </cell>
        </row>
        <row r="253">
          <cell r="A253" t="str">
            <v>9780310274506</v>
          </cell>
          <cell r="B253" t="str">
            <v>BASIC BIB LIBRARY 6.0 WIN CDR</v>
          </cell>
          <cell r="C253">
            <v>17.994</v>
          </cell>
          <cell r="D253">
            <v>39755</v>
          </cell>
          <cell r="E253">
            <v>39766</v>
          </cell>
          <cell r="F253" t="str">
            <v>Book of the Month</v>
          </cell>
          <cell r="G253">
            <v>2008</v>
          </cell>
          <cell r="H253" t="str">
            <v xml:space="preserve">    </v>
          </cell>
          <cell r="I253" t="str">
            <v xml:space="preserve">    </v>
          </cell>
          <cell r="J253" t="str">
            <v xml:space="preserve">    </v>
          </cell>
        </row>
        <row r="254">
          <cell r="A254" t="str">
            <v>9780310708254</v>
          </cell>
          <cell r="B254" t="str">
            <v>JESUS STORYBOOK BIBLE</v>
          </cell>
          <cell r="C254">
            <v>10.193999999999999</v>
          </cell>
          <cell r="D254">
            <v>39755</v>
          </cell>
          <cell r="E254">
            <v>39766</v>
          </cell>
          <cell r="F254" t="str">
            <v>Book of the Month</v>
          </cell>
          <cell r="G254">
            <v>2008</v>
          </cell>
        </row>
        <row r="255">
          <cell r="A255" t="str">
            <v>9780310285540</v>
          </cell>
          <cell r="B255" t="str">
            <v>LIVING WATER (min of 30 to receive discount)</v>
          </cell>
          <cell r="C255">
            <v>8.9939999999999998</v>
          </cell>
          <cell r="D255">
            <v>39755</v>
          </cell>
          <cell r="E255">
            <v>39766</v>
          </cell>
          <cell r="F255" t="str">
            <v>Book of the Month</v>
          </cell>
          <cell r="G255">
            <v>2008</v>
          </cell>
          <cell r="H255" t="str">
            <v xml:space="preserve">    </v>
          </cell>
          <cell r="I255" t="str">
            <v xml:space="preserve">    </v>
          </cell>
          <cell r="J255" t="str">
            <v xml:space="preserve">    </v>
          </cell>
        </row>
        <row r="256">
          <cell r="A256" t="str">
            <v>9780310280675</v>
          </cell>
          <cell r="B256" t="str">
            <v>SEX GOD SC</v>
          </cell>
          <cell r="C256">
            <v>8.9939999999999998</v>
          </cell>
          <cell r="D256">
            <v>39755</v>
          </cell>
          <cell r="E256">
            <v>39766</v>
          </cell>
          <cell r="F256" t="str">
            <v>Book of the Month</v>
          </cell>
          <cell r="G256">
            <v>2008</v>
          </cell>
          <cell r="H256" t="str">
            <v xml:space="preserve">    </v>
          </cell>
          <cell r="I256" t="str">
            <v xml:space="preserve">    </v>
          </cell>
          <cell r="J256" t="str">
            <v xml:space="preserve">    </v>
          </cell>
        </row>
        <row r="257">
          <cell r="A257" t="str">
            <v>9780310926054</v>
          </cell>
          <cell r="B257" t="str">
            <v>NIV ARCHAEOLOGICAL STDY HC</v>
          </cell>
          <cell r="C257">
            <v>34.97</v>
          </cell>
          <cell r="D257">
            <v>39661</v>
          </cell>
          <cell r="E257">
            <v>39745</v>
          </cell>
          <cell r="F257" t="str">
            <v>Fall</v>
          </cell>
          <cell r="G257">
            <v>2008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tion"/>
      <sheetName val="Promo Proj"/>
      <sheetName val="Sales Review"/>
      <sheetName val="Array"/>
      <sheetName val="REFRESH"/>
      <sheetName val="DataTracker 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er"/>
      <sheetName val="1-5k"/>
      <sheetName val="5-10k"/>
      <sheetName val="10-15k"/>
      <sheetName val="15-30k"/>
      <sheetName val="30-50k"/>
      <sheetName val="50-75k"/>
      <sheetName val="75-100k"/>
      <sheetName val="100+"/>
      <sheetName val="Array"/>
      <sheetName val="Menu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INFO"/>
      <sheetName val="Munce January"/>
      <sheetName val="Spring MTL"/>
      <sheetName val="Munce Winter"/>
      <sheetName val="Munce Easter"/>
      <sheetName val="Easter POS Credit"/>
      <sheetName val="Munce Spring Flyer"/>
      <sheetName val="Munce Spring"/>
      <sheetName val="2nd Saturday Spring POS"/>
      <sheetName val="Munce Summer "/>
      <sheetName val=" Munce"/>
      <sheetName val="m"/>
      <sheetName val="mu"/>
      <sheetName val="12 days-Cmas"/>
    </sheetNames>
    <sheetDataSet>
      <sheetData sheetId="0">
        <row r="2">
          <cell r="D2" t="str">
            <v>REP NAME HERE</v>
          </cell>
        </row>
        <row r="7">
          <cell r="B7" t="str">
            <v>CUST #</v>
          </cell>
          <cell r="C7" t="str">
            <v>CUSTOMER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"/>
  <sheetViews>
    <sheetView tabSelected="1" zoomScaleNormal="100" workbookViewId="0">
      <selection activeCell="C1" sqref="C1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1.332031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</cols>
  <sheetData>
    <row r="1" spans="2:13" s="8" customFormat="1" ht="61.5" customHeight="1" thickBot="1" x14ac:dyDescent="0.4">
      <c r="B1" s="9"/>
      <c r="C1" s="10"/>
      <c r="D1" s="5"/>
      <c r="E1" s="5"/>
      <c r="F1" s="5"/>
      <c r="G1" s="149" t="s">
        <v>26</v>
      </c>
      <c r="H1" s="150"/>
      <c r="I1" s="150"/>
      <c r="J1" s="150"/>
      <c r="K1" s="150"/>
      <c r="L1" s="150"/>
      <c r="M1" s="151"/>
    </row>
    <row r="2" spans="2:13" s="8" customFormat="1" ht="27.6" customHeight="1" x14ac:dyDescent="0.25">
      <c r="B2" s="9"/>
      <c r="D2" s="11"/>
      <c r="E2" s="11"/>
      <c r="F2" s="11"/>
      <c r="G2" s="152" t="s">
        <v>10</v>
      </c>
      <c r="H2" s="153"/>
      <c r="I2" s="153"/>
      <c r="J2" s="153"/>
      <c r="K2" s="153"/>
      <c r="L2" s="153"/>
      <c r="M2" s="154"/>
    </row>
    <row r="3" spans="2:13" s="8" customFormat="1" x14ac:dyDescent="0.25">
      <c r="B3" s="9"/>
      <c r="D3" s="11"/>
      <c r="E3" s="11"/>
      <c r="F3" s="11"/>
      <c r="G3" s="155"/>
      <c r="H3" s="156"/>
      <c r="I3" s="156"/>
      <c r="J3" s="156"/>
      <c r="K3" s="156"/>
      <c r="L3" s="156"/>
      <c r="M3" s="157"/>
    </row>
    <row r="4" spans="2:13" s="8" customFormat="1" ht="13.8" thickBot="1" x14ac:dyDescent="0.3">
      <c r="B4" s="9"/>
      <c r="D4" s="11"/>
      <c r="E4" s="11"/>
      <c r="F4" s="11"/>
      <c r="G4" s="158"/>
      <c r="H4" s="159"/>
      <c r="I4" s="159"/>
      <c r="J4" s="159"/>
      <c r="K4" s="159"/>
      <c r="L4" s="159"/>
      <c r="M4" s="160"/>
    </row>
    <row r="5" spans="2:13" s="8" customFormat="1" x14ac:dyDescent="0.25">
      <c r="B5" s="9"/>
      <c r="E5" s="21"/>
      <c r="G5" s="9"/>
      <c r="H5" s="9"/>
    </row>
    <row r="6" spans="2:13" s="8" customFormat="1" x14ac:dyDescent="0.25">
      <c r="B6" s="9"/>
      <c r="E6" s="21"/>
      <c r="G6" s="9"/>
      <c r="H6" s="9"/>
    </row>
    <row r="7" spans="2:13" s="8" customFormat="1" x14ac:dyDescent="0.25">
      <c r="B7" s="9"/>
      <c r="E7" s="21"/>
      <c r="G7" s="9"/>
      <c r="H7" s="9"/>
    </row>
    <row r="8" spans="2:13" s="8" customFormat="1" x14ac:dyDescent="0.25">
      <c r="B8" s="9"/>
      <c r="E8" s="21"/>
      <c r="G8" s="9"/>
      <c r="H8" s="9"/>
    </row>
    <row r="9" spans="2:13" s="8" customFormat="1" x14ac:dyDescent="0.25">
      <c r="B9" s="9"/>
      <c r="E9" s="21"/>
      <c r="G9" s="9"/>
      <c r="H9" s="9"/>
    </row>
    <row r="10" spans="2:13" s="8" customFormat="1" x14ac:dyDescent="0.25">
      <c r="B10" s="9"/>
      <c r="E10" s="21"/>
      <c r="G10" s="9"/>
      <c r="H10" s="9"/>
    </row>
    <row r="11" spans="2:13" s="8" customFormat="1" x14ac:dyDescent="0.25">
      <c r="B11" s="9"/>
      <c r="E11" s="21"/>
      <c r="G11" s="9"/>
      <c r="H11" s="9"/>
    </row>
    <row r="12" spans="2:13" s="8" customFormat="1" x14ac:dyDescent="0.25">
      <c r="B12" s="9"/>
      <c r="E12" s="21"/>
      <c r="G12" s="9"/>
      <c r="H12" s="9"/>
    </row>
    <row r="13" spans="2:13" s="8" customFormat="1" x14ac:dyDescent="0.25">
      <c r="B13" s="9"/>
      <c r="E13" s="21"/>
      <c r="G13" s="9"/>
      <c r="H13" s="9"/>
    </row>
    <row r="14" spans="2:13" s="8" customFormat="1" x14ac:dyDescent="0.25">
      <c r="B14" s="9"/>
      <c r="E14" s="21"/>
      <c r="G14" s="9"/>
      <c r="H14" s="9"/>
    </row>
    <row r="15" spans="2:13" s="8" customFormat="1" x14ac:dyDescent="0.25">
      <c r="B15" s="9"/>
      <c r="E15" s="21"/>
      <c r="G15" s="9"/>
      <c r="H15" s="9"/>
    </row>
    <row r="16" spans="2:13" s="8" customFormat="1" x14ac:dyDescent="0.25">
      <c r="B16" s="9"/>
      <c r="E16" s="21"/>
      <c r="G16" s="9"/>
      <c r="H16" s="9"/>
    </row>
    <row r="17" spans="1:14" s="8" customFormat="1" x14ac:dyDescent="0.25">
      <c r="B17" s="9"/>
      <c r="E17" s="21"/>
      <c r="G17" s="9"/>
      <c r="H17" s="9"/>
    </row>
    <row r="18" spans="1:14" s="21" customFormat="1" x14ac:dyDescent="0.25">
      <c r="B18" s="22"/>
      <c r="G18" s="22"/>
      <c r="H18" s="22"/>
    </row>
    <row r="19" spans="1:14" s="21" customFormat="1" x14ac:dyDescent="0.25">
      <c r="B19" s="22"/>
      <c r="G19" s="22"/>
      <c r="H19" s="22"/>
    </row>
    <row r="20" spans="1:14" s="8" customFormat="1" x14ac:dyDescent="0.25">
      <c r="A20" s="21"/>
      <c r="B20" s="22"/>
      <c r="C20" s="21"/>
      <c r="D20" s="21"/>
      <c r="E20" s="21"/>
      <c r="G20" s="9"/>
      <c r="H20" s="22"/>
      <c r="I20" s="21"/>
      <c r="J20" s="21"/>
      <c r="K20" s="21"/>
      <c r="L20" s="21"/>
      <c r="M20" s="21"/>
    </row>
    <row r="21" spans="1:14" s="8" customFormat="1" x14ac:dyDescent="0.25">
      <c r="A21" s="21"/>
      <c r="B21" s="22"/>
      <c r="C21" s="21"/>
      <c r="D21" s="21"/>
      <c r="E21" s="21"/>
      <c r="G21" s="9"/>
      <c r="H21" s="22"/>
      <c r="I21" s="21"/>
      <c r="J21" s="21"/>
      <c r="K21" s="21"/>
      <c r="L21" s="21"/>
      <c r="M21" s="21"/>
    </row>
    <row r="22" spans="1:14" s="21" customFormat="1" ht="9" customHeight="1" x14ac:dyDescent="0.25">
      <c r="B22" s="22"/>
      <c r="G22" s="22"/>
      <c r="H22" s="22"/>
    </row>
    <row r="23" spans="1:14" s="21" customFormat="1" hidden="1" x14ac:dyDescent="0.25">
      <c r="B23" s="22"/>
      <c r="G23" s="22"/>
      <c r="H23" s="22"/>
    </row>
    <row r="24" spans="1:14" s="8" customFormat="1" hidden="1" x14ac:dyDescent="0.25">
      <c r="B24" s="9"/>
      <c r="E24" s="21"/>
      <c r="G24" s="9"/>
      <c r="H24" s="9"/>
    </row>
    <row r="25" spans="1:14" s="21" customFormat="1" hidden="1" x14ac:dyDescent="0.25">
      <c r="B25" s="22"/>
      <c r="G25" s="22"/>
      <c r="H25" s="22"/>
    </row>
    <row r="26" spans="1:14" ht="14.25" customHeight="1" x14ac:dyDescent="0.25">
      <c r="A26" s="144" t="s">
        <v>0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6"/>
    </row>
    <row r="27" spans="1:14" ht="29.25" customHeight="1" x14ac:dyDescent="0.25">
      <c r="A27" s="147" t="s">
        <v>1</v>
      </c>
      <c r="B27" s="148"/>
      <c r="C27" s="1" t="s">
        <v>2</v>
      </c>
      <c r="D27" s="1" t="s">
        <v>3</v>
      </c>
      <c r="E27" s="147" t="s">
        <v>4</v>
      </c>
      <c r="F27" s="161"/>
      <c r="G27" s="148"/>
      <c r="H27" s="147" t="s">
        <v>5</v>
      </c>
      <c r="I27" s="148"/>
      <c r="J27" s="1" t="s">
        <v>6</v>
      </c>
      <c r="K27" s="1" t="s">
        <v>7</v>
      </c>
      <c r="L27" s="1" t="s">
        <v>8</v>
      </c>
      <c r="M27" s="1" t="s">
        <v>9</v>
      </c>
    </row>
    <row r="28" spans="1:14" s="16" customFormat="1" ht="26.4" customHeight="1" x14ac:dyDescent="0.25">
      <c r="A28" s="137" t="s">
        <v>47</v>
      </c>
      <c r="B28" s="138"/>
      <c r="C28" s="32" t="s">
        <v>48</v>
      </c>
      <c r="D28" s="33" t="s">
        <v>49</v>
      </c>
      <c r="E28" s="139">
        <v>9781433606861</v>
      </c>
      <c r="F28" s="140"/>
      <c r="G28" s="141"/>
      <c r="H28" s="142"/>
      <c r="I28" s="143"/>
      <c r="J28" s="15">
        <v>49.99</v>
      </c>
      <c r="K28" s="15">
        <v>34.99</v>
      </c>
      <c r="L28" s="45"/>
      <c r="M28" s="45"/>
      <c r="N28" s="46"/>
    </row>
    <row r="29" spans="1:14" s="16" customFormat="1" ht="26.4" customHeight="1" x14ac:dyDescent="0.25">
      <c r="A29" s="123" t="s">
        <v>50</v>
      </c>
      <c r="B29" s="124"/>
      <c r="C29" s="35" t="s">
        <v>48</v>
      </c>
      <c r="D29" s="34" t="s">
        <v>51</v>
      </c>
      <c r="E29" s="125">
        <v>9781433606892</v>
      </c>
      <c r="F29" s="126"/>
      <c r="G29" s="127"/>
      <c r="H29" s="128"/>
      <c r="I29" s="129"/>
      <c r="J29" s="12">
        <v>69.989999999999995</v>
      </c>
      <c r="K29" s="12">
        <v>48.99</v>
      </c>
      <c r="L29" s="18"/>
      <c r="M29" s="18"/>
      <c r="N29" s="44"/>
    </row>
    <row r="30" spans="1:14" s="16" customFormat="1" ht="26.4" customHeight="1" x14ac:dyDescent="0.25">
      <c r="A30" s="137" t="s">
        <v>52</v>
      </c>
      <c r="B30" s="138"/>
      <c r="C30" s="17"/>
      <c r="D30" s="33" t="s">
        <v>51</v>
      </c>
      <c r="E30" s="139">
        <v>9781087752228</v>
      </c>
      <c r="F30" s="140"/>
      <c r="G30" s="141"/>
      <c r="H30" s="142"/>
      <c r="I30" s="143"/>
      <c r="J30" s="15">
        <v>69.989999999999995</v>
      </c>
      <c r="K30" s="15">
        <v>48.99</v>
      </c>
      <c r="L30" s="17"/>
      <c r="M30" s="17"/>
      <c r="N30" s="44"/>
    </row>
    <row r="31" spans="1:14" s="16" customFormat="1" ht="26.4" customHeight="1" x14ac:dyDescent="0.25">
      <c r="A31" s="123" t="s">
        <v>59</v>
      </c>
      <c r="B31" s="124"/>
      <c r="C31" s="18"/>
      <c r="D31" s="34" t="s">
        <v>51</v>
      </c>
      <c r="E31" s="125">
        <v>9781462796960</v>
      </c>
      <c r="F31" s="126"/>
      <c r="G31" s="127"/>
      <c r="H31" s="128"/>
      <c r="I31" s="129"/>
      <c r="J31" s="12">
        <v>29.99</v>
      </c>
      <c r="K31" s="12">
        <v>20.99</v>
      </c>
      <c r="L31" s="18"/>
      <c r="M31" s="18"/>
      <c r="N31" s="44"/>
    </row>
    <row r="32" spans="1:14" s="16" customFormat="1" ht="26.4" customHeight="1" x14ac:dyDescent="0.25">
      <c r="A32" s="137" t="s">
        <v>60</v>
      </c>
      <c r="B32" s="138"/>
      <c r="C32" s="17"/>
      <c r="D32" s="33" t="s">
        <v>51</v>
      </c>
      <c r="E32" s="139">
        <v>9781087721958</v>
      </c>
      <c r="F32" s="140"/>
      <c r="G32" s="141"/>
      <c r="H32" s="142"/>
      <c r="I32" s="143"/>
      <c r="J32" s="15">
        <v>69.989999999999995</v>
      </c>
      <c r="K32" s="15">
        <v>48.99</v>
      </c>
      <c r="L32" s="45"/>
      <c r="M32" s="45"/>
      <c r="N32" s="46"/>
    </row>
    <row r="33" spans="1:14" s="16" customFormat="1" ht="26.4" customHeight="1" x14ac:dyDescent="0.25">
      <c r="A33" s="123" t="s">
        <v>61</v>
      </c>
      <c r="B33" s="124"/>
      <c r="C33" s="18"/>
      <c r="D33" s="34" t="s">
        <v>51</v>
      </c>
      <c r="E33" s="125">
        <v>9781433648038</v>
      </c>
      <c r="F33" s="126"/>
      <c r="G33" s="127"/>
      <c r="H33" s="128"/>
      <c r="I33" s="129"/>
      <c r="J33" s="12">
        <v>69.989999999999995</v>
      </c>
      <c r="K33" s="12">
        <v>48.99</v>
      </c>
      <c r="L33" s="18"/>
      <c r="M33" s="18"/>
      <c r="N33" s="44"/>
    </row>
    <row r="34" spans="1:14" s="54" customFormat="1" ht="26.4" customHeight="1" x14ac:dyDescent="0.25">
      <c r="A34" s="130" t="s">
        <v>62</v>
      </c>
      <c r="B34" s="131"/>
      <c r="C34" s="50"/>
      <c r="D34" s="51" t="s">
        <v>51</v>
      </c>
      <c r="E34" s="132">
        <v>9781462796946</v>
      </c>
      <c r="F34" s="133"/>
      <c r="G34" s="134"/>
      <c r="H34" s="135"/>
      <c r="I34" s="136"/>
      <c r="J34" s="52">
        <v>29.99</v>
      </c>
      <c r="K34" s="52">
        <v>20.99</v>
      </c>
      <c r="L34" s="50"/>
      <c r="M34" s="50"/>
      <c r="N34" s="53"/>
    </row>
    <row r="35" spans="1:14" s="16" customFormat="1" ht="26.4" customHeight="1" x14ac:dyDescent="0.25">
      <c r="A35" s="123" t="s">
        <v>55</v>
      </c>
      <c r="B35" s="124"/>
      <c r="C35" s="18"/>
      <c r="D35" s="34" t="s">
        <v>49</v>
      </c>
      <c r="E35" s="125">
        <v>9781433644221</v>
      </c>
      <c r="F35" s="126"/>
      <c r="G35" s="127"/>
      <c r="H35" s="128"/>
      <c r="I35" s="129"/>
      <c r="J35" s="12">
        <v>29.99</v>
      </c>
      <c r="K35" s="12">
        <v>20.99</v>
      </c>
      <c r="L35" s="18"/>
      <c r="M35" s="18"/>
      <c r="N35" s="46"/>
    </row>
    <row r="36" spans="1:14" s="54" customFormat="1" ht="26.4" customHeight="1" x14ac:dyDescent="0.25">
      <c r="A36" s="130" t="s">
        <v>58</v>
      </c>
      <c r="B36" s="131"/>
      <c r="C36" s="50"/>
      <c r="D36" s="51" t="s">
        <v>51</v>
      </c>
      <c r="E36" s="132">
        <v>9781535989855</v>
      </c>
      <c r="F36" s="133"/>
      <c r="G36" s="134"/>
      <c r="H36" s="135"/>
      <c r="I36" s="136"/>
      <c r="J36" s="52">
        <v>39.99</v>
      </c>
      <c r="K36" s="52">
        <v>27.99</v>
      </c>
      <c r="L36" s="50"/>
      <c r="M36" s="50"/>
      <c r="N36" s="53"/>
    </row>
    <row r="37" spans="1:14" s="16" customFormat="1" ht="26.4" customHeight="1" x14ac:dyDescent="0.25">
      <c r="A37" s="123" t="s">
        <v>56</v>
      </c>
      <c r="B37" s="124"/>
      <c r="C37" s="18" t="s">
        <v>57</v>
      </c>
      <c r="D37" s="34" t="s">
        <v>49</v>
      </c>
      <c r="E37" s="125">
        <v>9781535901284</v>
      </c>
      <c r="F37" s="126"/>
      <c r="G37" s="127"/>
      <c r="H37" s="128"/>
      <c r="I37" s="129"/>
      <c r="J37" s="12">
        <v>19.989999999999998</v>
      </c>
      <c r="K37" s="12">
        <v>13.99</v>
      </c>
      <c r="L37" s="18"/>
      <c r="M37" s="18"/>
      <c r="N37" s="44"/>
    </row>
    <row r="38" spans="1:14" s="54" customFormat="1" ht="26.4" customHeight="1" x14ac:dyDescent="0.25">
      <c r="A38" s="130" t="s">
        <v>64</v>
      </c>
      <c r="B38" s="131"/>
      <c r="C38" s="50" t="s">
        <v>43</v>
      </c>
      <c r="D38" s="51" t="s">
        <v>44</v>
      </c>
      <c r="E38" s="132">
        <v>9781087747101</v>
      </c>
      <c r="F38" s="133"/>
      <c r="G38" s="134"/>
      <c r="H38" s="135"/>
      <c r="I38" s="136"/>
      <c r="J38" s="52">
        <v>17.989999999999998</v>
      </c>
      <c r="K38" s="52"/>
      <c r="L38" s="50"/>
      <c r="M38" s="50"/>
      <c r="N38" s="53"/>
    </row>
    <row r="39" spans="1:14" s="16" customFormat="1" ht="26.4" customHeight="1" x14ac:dyDescent="0.25">
      <c r="A39" s="123" t="s">
        <v>53</v>
      </c>
      <c r="B39" s="124"/>
      <c r="C39" s="18" t="s">
        <v>54</v>
      </c>
      <c r="D39" s="34" t="s">
        <v>49</v>
      </c>
      <c r="E39" s="125">
        <v>9781087748702</v>
      </c>
      <c r="F39" s="126"/>
      <c r="G39" s="127"/>
      <c r="H39" s="128"/>
      <c r="I39" s="129"/>
      <c r="J39" s="12">
        <v>16.989999999999998</v>
      </c>
      <c r="K39" s="12"/>
      <c r="L39" s="18"/>
      <c r="M39" s="18"/>
      <c r="N39" s="46"/>
    </row>
    <row r="40" spans="1:14" s="54" customFormat="1" ht="26.4" customHeight="1" x14ac:dyDescent="0.25">
      <c r="A40" s="130" t="s">
        <v>45</v>
      </c>
      <c r="B40" s="131"/>
      <c r="C40" s="50" t="s">
        <v>46</v>
      </c>
      <c r="D40" s="51" t="s">
        <v>44</v>
      </c>
      <c r="E40" s="132">
        <v>9781087747484</v>
      </c>
      <c r="F40" s="133"/>
      <c r="G40" s="134"/>
      <c r="H40" s="135"/>
      <c r="I40" s="136"/>
      <c r="J40" s="52">
        <v>21.99</v>
      </c>
      <c r="K40" s="52"/>
      <c r="L40" s="50"/>
      <c r="M40" s="50"/>
      <c r="N40" s="53"/>
    </row>
    <row r="41" spans="1:14" s="16" customFormat="1" ht="26.4" customHeight="1" x14ac:dyDescent="0.25">
      <c r="A41" s="123" t="s">
        <v>63</v>
      </c>
      <c r="B41" s="124"/>
      <c r="C41" s="18"/>
      <c r="D41" s="34" t="s">
        <v>44</v>
      </c>
      <c r="E41" s="125">
        <v>9781087748337</v>
      </c>
      <c r="F41" s="126"/>
      <c r="G41" s="127"/>
      <c r="H41" s="128"/>
      <c r="I41" s="129"/>
      <c r="J41" s="12">
        <v>5.99</v>
      </c>
      <c r="K41" s="12"/>
      <c r="L41" s="18"/>
      <c r="M41" s="18"/>
      <c r="N41" s="46"/>
    </row>
    <row r="42" spans="1:14" s="54" customFormat="1" ht="26.4" customHeight="1" x14ac:dyDescent="0.25">
      <c r="A42" s="130" t="s">
        <v>65</v>
      </c>
      <c r="B42" s="131"/>
      <c r="C42" s="50"/>
      <c r="D42" s="51" t="s">
        <v>44</v>
      </c>
      <c r="E42" s="132">
        <v>9781087748313</v>
      </c>
      <c r="F42" s="133"/>
      <c r="G42" s="134"/>
      <c r="H42" s="135"/>
      <c r="I42" s="136"/>
      <c r="J42" s="52">
        <v>5.99</v>
      </c>
      <c r="K42" s="52"/>
      <c r="L42" s="50"/>
      <c r="M42" s="50"/>
      <c r="N42" s="55"/>
    </row>
    <row r="43" spans="1:14" s="16" customFormat="1" ht="26.4" customHeight="1" x14ac:dyDescent="0.25">
      <c r="A43" s="123" t="s">
        <v>66</v>
      </c>
      <c r="B43" s="124"/>
      <c r="C43" s="18"/>
      <c r="D43" s="34" t="s">
        <v>44</v>
      </c>
      <c r="E43" s="125">
        <v>9781087748351</v>
      </c>
      <c r="F43" s="126"/>
      <c r="G43" s="127"/>
      <c r="H43" s="128"/>
      <c r="I43" s="129"/>
      <c r="J43" s="12">
        <v>5.99</v>
      </c>
      <c r="K43" s="12"/>
      <c r="L43" s="18"/>
      <c r="M43" s="18"/>
      <c r="N43" s="46"/>
    </row>
    <row r="44" spans="1:14" s="54" customFormat="1" ht="26.4" customHeight="1" x14ac:dyDescent="0.25">
      <c r="A44" s="130" t="s">
        <v>67</v>
      </c>
      <c r="B44" s="131"/>
      <c r="C44" s="50"/>
      <c r="D44" s="51" t="s">
        <v>44</v>
      </c>
      <c r="E44" s="132">
        <v>9781087748290</v>
      </c>
      <c r="F44" s="133"/>
      <c r="G44" s="134"/>
      <c r="H44" s="135"/>
      <c r="I44" s="136"/>
      <c r="J44" s="52">
        <v>5.99</v>
      </c>
      <c r="K44" s="52"/>
      <c r="L44" s="50"/>
      <c r="M44" s="50"/>
      <c r="N44" s="55"/>
    </row>
  </sheetData>
  <mergeCells count="57">
    <mergeCell ref="A26:M26"/>
    <mergeCell ref="A27:B27"/>
    <mergeCell ref="H27:I27"/>
    <mergeCell ref="G1:M1"/>
    <mergeCell ref="G2:M4"/>
    <mergeCell ref="E27:G27"/>
    <mergeCell ref="A38:B38"/>
    <mergeCell ref="E38:G38"/>
    <mergeCell ref="H38:I38"/>
    <mergeCell ref="A40:B40"/>
    <mergeCell ref="E40:G40"/>
    <mergeCell ref="H40:I40"/>
    <mergeCell ref="A28:B28"/>
    <mergeCell ref="E28:G28"/>
    <mergeCell ref="H28:I28"/>
    <mergeCell ref="A29:B29"/>
    <mergeCell ref="E29:G29"/>
    <mergeCell ref="H29:I29"/>
    <mergeCell ref="A30:B30"/>
    <mergeCell ref="E30:G30"/>
    <mergeCell ref="H30:I30"/>
    <mergeCell ref="A39:B39"/>
    <mergeCell ref="E39:G39"/>
    <mergeCell ref="H39:I39"/>
    <mergeCell ref="A35:B35"/>
    <mergeCell ref="E35:G35"/>
    <mergeCell ref="H35:I35"/>
    <mergeCell ref="A37:B37"/>
    <mergeCell ref="E37:G37"/>
    <mergeCell ref="H37:I37"/>
    <mergeCell ref="A36:B36"/>
    <mergeCell ref="E36:G36"/>
    <mergeCell ref="H36:I36"/>
    <mergeCell ref="A31:B31"/>
    <mergeCell ref="E31:G31"/>
    <mergeCell ref="H31:I31"/>
    <mergeCell ref="A32:B32"/>
    <mergeCell ref="E32:G32"/>
    <mergeCell ref="H32:I32"/>
    <mergeCell ref="A33:B33"/>
    <mergeCell ref="E33:G33"/>
    <mergeCell ref="H33:I33"/>
    <mergeCell ref="A34:B34"/>
    <mergeCell ref="E34:G34"/>
    <mergeCell ref="H34:I34"/>
    <mergeCell ref="A41:B41"/>
    <mergeCell ref="E41:G41"/>
    <mergeCell ref="H41:I41"/>
    <mergeCell ref="A44:B44"/>
    <mergeCell ref="E44:G44"/>
    <mergeCell ref="H44:I44"/>
    <mergeCell ref="A42:B42"/>
    <mergeCell ref="E42:G42"/>
    <mergeCell ref="H42:I42"/>
    <mergeCell ref="A43:B43"/>
    <mergeCell ref="E43:G43"/>
    <mergeCell ref="H43:I43"/>
  </mergeCells>
  <pageMargins left="0.7" right="0.7" top="0.75" bottom="0.75" header="0.3" footer="0.3"/>
  <pageSetup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1F522-9F44-4F4A-9703-022FB38AE5DD}">
  <sheetPr>
    <pageSetUpPr fitToPage="1"/>
  </sheetPr>
  <dimension ref="A1:M25"/>
  <sheetViews>
    <sheetView workbookViewId="0">
      <selection activeCell="A22" sqref="A22:B22"/>
    </sheetView>
  </sheetViews>
  <sheetFormatPr defaultColWidth="9.3320312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6384" width="9.33203125" style="16"/>
  </cols>
  <sheetData>
    <row r="1" spans="2:13" s="21" customFormat="1" ht="64.2" customHeight="1" thickBot="1" x14ac:dyDescent="0.45">
      <c r="B1" s="22"/>
      <c r="C1" s="23"/>
      <c r="D1" s="6"/>
      <c r="E1" s="6"/>
      <c r="F1" s="6"/>
      <c r="G1" s="149" t="s">
        <v>34</v>
      </c>
      <c r="H1" s="150"/>
      <c r="I1" s="150"/>
      <c r="J1" s="150"/>
      <c r="K1" s="150"/>
      <c r="L1" s="150"/>
      <c r="M1" s="151"/>
    </row>
    <row r="2" spans="2:13" s="21" customFormat="1" ht="15" customHeight="1" x14ac:dyDescent="0.25">
      <c r="B2" s="22"/>
      <c r="D2" s="22"/>
      <c r="E2" s="22"/>
      <c r="F2" s="22"/>
      <c r="G2" s="152" t="s">
        <v>23</v>
      </c>
      <c r="H2" s="153"/>
      <c r="I2" s="153"/>
      <c r="J2" s="153"/>
      <c r="K2" s="153"/>
      <c r="L2" s="153"/>
      <c r="M2" s="154"/>
    </row>
    <row r="3" spans="2:13" s="21" customFormat="1" x14ac:dyDescent="0.25">
      <c r="B3" s="22"/>
      <c r="D3" s="22"/>
      <c r="E3" s="22"/>
      <c r="F3" s="22"/>
      <c r="G3" s="155"/>
      <c r="H3" s="156"/>
      <c r="I3" s="156"/>
      <c r="J3" s="156"/>
      <c r="K3" s="156"/>
      <c r="L3" s="156"/>
      <c r="M3" s="157"/>
    </row>
    <row r="4" spans="2:13" s="21" customFormat="1" ht="24" customHeight="1" thickBot="1" x14ac:dyDescent="0.3">
      <c r="B4" s="22"/>
      <c r="D4" s="22"/>
      <c r="E4" s="22"/>
      <c r="F4" s="22"/>
      <c r="G4" s="158"/>
      <c r="H4" s="159"/>
      <c r="I4" s="159"/>
      <c r="J4" s="159"/>
      <c r="K4" s="159"/>
      <c r="L4" s="159"/>
      <c r="M4" s="160"/>
    </row>
    <row r="5" spans="2:13" s="21" customFormat="1" x14ac:dyDescent="0.25">
      <c r="B5" s="22"/>
      <c r="G5" s="22"/>
      <c r="H5" s="22"/>
      <c r="I5" s="22"/>
    </row>
    <row r="6" spans="2:13" s="21" customFormat="1" x14ac:dyDescent="0.25">
      <c r="B6" s="22"/>
      <c r="G6" s="22"/>
      <c r="H6" s="22"/>
      <c r="I6" s="22"/>
    </row>
    <row r="7" spans="2:13" s="21" customFormat="1" x14ac:dyDescent="0.25">
      <c r="B7" s="22"/>
      <c r="G7" s="22"/>
      <c r="H7" s="22"/>
      <c r="I7" s="22"/>
    </row>
    <row r="8" spans="2:13" s="21" customFormat="1" x14ac:dyDescent="0.25">
      <c r="B8" s="22"/>
      <c r="G8" s="22"/>
      <c r="H8" s="22"/>
      <c r="I8" s="22"/>
    </row>
    <row r="9" spans="2:13" s="21" customFormat="1" x14ac:dyDescent="0.25">
      <c r="B9" s="22"/>
      <c r="G9" s="22"/>
      <c r="H9" s="22"/>
      <c r="I9" s="22"/>
    </row>
    <row r="10" spans="2:13" s="21" customFormat="1" x14ac:dyDescent="0.25">
      <c r="B10" s="22"/>
      <c r="G10" s="22"/>
      <c r="H10" s="22"/>
      <c r="I10" s="22"/>
    </row>
    <row r="11" spans="2:13" s="21" customFormat="1" x14ac:dyDescent="0.25">
      <c r="B11" s="22"/>
      <c r="G11" s="22"/>
      <c r="H11" s="22"/>
      <c r="I11" s="22"/>
    </row>
    <row r="12" spans="2:13" s="21" customFormat="1" x14ac:dyDescent="0.25">
      <c r="B12" s="22"/>
      <c r="G12" s="22"/>
      <c r="H12" s="22"/>
      <c r="I12" s="22"/>
    </row>
    <row r="13" spans="2:13" s="21" customFormat="1" x14ac:dyDescent="0.25">
      <c r="B13" s="22"/>
      <c r="G13" s="22"/>
      <c r="H13" s="22"/>
      <c r="I13" s="22"/>
    </row>
    <row r="14" spans="2:13" s="21" customFormat="1" x14ac:dyDescent="0.25">
      <c r="B14" s="22"/>
      <c r="G14" s="22"/>
      <c r="H14" s="22"/>
      <c r="I14" s="22"/>
    </row>
    <row r="15" spans="2:13" s="21" customFormat="1" x14ac:dyDescent="0.25">
      <c r="B15" s="22"/>
      <c r="G15" s="22"/>
      <c r="H15" s="22"/>
      <c r="I15" s="22"/>
    </row>
    <row r="16" spans="2:13" s="21" customFormat="1" x14ac:dyDescent="0.25">
      <c r="B16" s="22"/>
      <c r="G16" s="22"/>
      <c r="H16" s="22"/>
      <c r="I16" s="22"/>
    </row>
    <row r="17" spans="1:13" ht="14.25" customHeight="1" x14ac:dyDescent="0.25">
      <c r="A17" s="182" t="s">
        <v>0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4"/>
    </row>
    <row r="18" spans="1:13" ht="29.25" customHeight="1" x14ac:dyDescent="0.25">
      <c r="A18" s="179" t="s">
        <v>1</v>
      </c>
      <c r="B18" s="181"/>
      <c r="C18" s="26" t="s">
        <v>2</v>
      </c>
      <c r="D18" s="26" t="s">
        <v>3</v>
      </c>
      <c r="E18" s="179" t="s">
        <v>4</v>
      </c>
      <c r="F18" s="180"/>
      <c r="G18" s="181"/>
      <c r="H18" s="179" t="s">
        <v>5</v>
      </c>
      <c r="I18" s="181"/>
      <c r="J18" s="26" t="s">
        <v>6</v>
      </c>
      <c r="K18" s="26" t="s">
        <v>7</v>
      </c>
      <c r="L18" s="26" t="s">
        <v>8</v>
      </c>
      <c r="M18" s="26" t="s">
        <v>9</v>
      </c>
    </row>
    <row r="19" spans="1:13" ht="34.799999999999997" customHeight="1" x14ac:dyDescent="0.25">
      <c r="A19" s="137" t="s">
        <v>145</v>
      </c>
      <c r="B19" s="138"/>
      <c r="C19" s="32" t="s">
        <v>146</v>
      </c>
      <c r="D19" s="33" t="s">
        <v>44</v>
      </c>
      <c r="E19" s="139">
        <v>9780830782703</v>
      </c>
      <c r="F19" s="140"/>
      <c r="G19" s="141"/>
      <c r="H19" s="162"/>
      <c r="I19" s="163"/>
      <c r="J19" s="15">
        <v>17.989999999999998</v>
      </c>
      <c r="K19" s="45"/>
      <c r="L19" s="45"/>
      <c r="M19" s="45"/>
    </row>
    <row r="20" spans="1:13" ht="34.799999999999997" customHeight="1" x14ac:dyDescent="0.25">
      <c r="A20" s="123" t="s">
        <v>147</v>
      </c>
      <c r="B20" s="124"/>
      <c r="C20" s="59" t="s">
        <v>270</v>
      </c>
      <c r="D20" s="34" t="s">
        <v>44</v>
      </c>
      <c r="E20" s="125">
        <v>9780830782680</v>
      </c>
      <c r="F20" s="126"/>
      <c r="G20" s="127"/>
      <c r="H20" s="164"/>
      <c r="I20" s="165"/>
      <c r="J20" s="12">
        <v>17.989999999999998</v>
      </c>
      <c r="K20" s="48"/>
      <c r="L20" s="48"/>
      <c r="M20" s="48"/>
    </row>
    <row r="21" spans="1:13" ht="34.799999999999997" customHeight="1" x14ac:dyDescent="0.25">
      <c r="A21" s="137" t="s">
        <v>148</v>
      </c>
      <c r="B21" s="138"/>
      <c r="C21" s="32" t="s">
        <v>149</v>
      </c>
      <c r="D21" s="33" t="s">
        <v>49</v>
      </c>
      <c r="E21" s="139">
        <v>9780830782574</v>
      </c>
      <c r="F21" s="140"/>
      <c r="G21" s="141"/>
      <c r="H21" s="162"/>
      <c r="I21" s="163"/>
      <c r="J21" s="15">
        <v>23.99</v>
      </c>
      <c r="K21" s="17"/>
      <c r="L21" s="17"/>
      <c r="M21" s="17"/>
    </row>
    <row r="22" spans="1:13" ht="34.799999999999997" customHeight="1" x14ac:dyDescent="0.25">
      <c r="A22" s="123" t="s">
        <v>150</v>
      </c>
      <c r="B22" s="124"/>
      <c r="C22" s="35" t="s">
        <v>149</v>
      </c>
      <c r="D22" s="34" t="s">
        <v>44</v>
      </c>
      <c r="E22" s="125">
        <v>9780830782604</v>
      </c>
      <c r="F22" s="126"/>
      <c r="G22" s="127"/>
      <c r="H22" s="164"/>
      <c r="I22" s="165"/>
      <c r="J22" s="12">
        <v>15.99</v>
      </c>
      <c r="K22" s="18"/>
      <c r="L22" s="18"/>
      <c r="M22" s="18"/>
    </row>
    <row r="23" spans="1:13" ht="34.799999999999997" customHeight="1" x14ac:dyDescent="0.25">
      <c r="A23" s="137" t="s">
        <v>151</v>
      </c>
      <c r="B23" s="138"/>
      <c r="C23" s="17"/>
      <c r="D23" s="33" t="s">
        <v>49</v>
      </c>
      <c r="E23" s="139">
        <v>9780830777440</v>
      </c>
      <c r="F23" s="140"/>
      <c r="G23" s="141"/>
      <c r="H23" s="162"/>
      <c r="I23" s="163"/>
      <c r="J23" s="15">
        <v>29.99</v>
      </c>
      <c r="K23" s="45"/>
      <c r="L23" s="45"/>
      <c r="M23" s="45"/>
    </row>
    <row r="24" spans="1:13" ht="34.799999999999997" customHeight="1" x14ac:dyDescent="0.25">
      <c r="A24" s="123" t="s">
        <v>152</v>
      </c>
      <c r="B24" s="124"/>
      <c r="C24" s="18"/>
      <c r="D24" s="34" t="s">
        <v>49</v>
      </c>
      <c r="E24" s="125">
        <v>9780830782932</v>
      </c>
      <c r="F24" s="126"/>
      <c r="G24" s="127"/>
      <c r="H24" s="164"/>
      <c r="I24" s="165"/>
      <c r="J24" s="12">
        <v>18.989999999999998</v>
      </c>
      <c r="K24" s="18"/>
      <c r="L24" s="18"/>
      <c r="M24" s="18"/>
    </row>
    <row r="25" spans="1:13" ht="34.799999999999997" customHeight="1" x14ac:dyDescent="0.25">
      <c r="A25" s="137" t="s">
        <v>153</v>
      </c>
      <c r="B25" s="138"/>
      <c r="C25" s="32" t="s">
        <v>154</v>
      </c>
      <c r="D25" s="33" t="s">
        <v>44</v>
      </c>
      <c r="E25" s="139">
        <v>9780830782543</v>
      </c>
      <c r="F25" s="140"/>
      <c r="G25" s="141"/>
      <c r="H25" s="162"/>
      <c r="I25" s="163"/>
      <c r="J25" s="15">
        <v>5.99</v>
      </c>
      <c r="K25" s="17"/>
      <c r="L25" s="17"/>
      <c r="M25" s="17"/>
    </row>
  </sheetData>
  <mergeCells count="27">
    <mergeCell ref="A17:M17"/>
    <mergeCell ref="A18:B18"/>
    <mergeCell ref="H18:I18"/>
    <mergeCell ref="G1:M1"/>
    <mergeCell ref="G2:M4"/>
    <mergeCell ref="E18:G18"/>
    <mergeCell ref="A19:B19"/>
    <mergeCell ref="H19:I19"/>
    <mergeCell ref="A20:B20"/>
    <mergeCell ref="H20:I20"/>
    <mergeCell ref="E19:G19"/>
    <mergeCell ref="E20:G20"/>
    <mergeCell ref="A21:B21"/>
    <mergeCell ref="E21:G21"/>
    <mergeCell ref="H21:I21"/>
    <mergeCell ref="A22:B22"/>
    <mergeCell ref="E22:G22"/>
    <mergeCell ref="H22:I22"/>
    <mergeCell ref="A25:B25"/>
    <mergeCell ref="E25:G25"/>
    <mergeCell ref="H25:I25"/>
    <mergeCell ref="A23:B23"/>
    <mergeCell ref="E23:G23"/>
    <mergeCell ref="H23:I23"/>
    <mergeCell ref="A24:B24"/>
    <mergeCell ref="E24:G24"/>
    <mergeCell ref="H24:I24"/>
  </mergeCells>
  <pageMargins left="0.7" right="0.7" top="0.75" bottom="0.75" header="0.3" footer="0.3"/>
  <pageSetup scale="8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AE898-1C75-4471-9396-A2EA86B8BF3C}">
  <sheetPr>
    <pageSetUpPr fitToPage="1"/>
  </sheetPr>
  <dimension ref="A1:M24"/>
  <sheetViews>
    <sheetView workbookViewId="0">
      <selection activeCell="C1" sqref="C1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5.109375" style="16" customWidth="1"/>
    <col min="7" max="7" width="12" style="16" customWidth="1"/>
    <col min="8" max="8" width="2.33203125" style="16" customWidth="1"/>
    <col min="9" max="9" width="6.664062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8.77734375" style="16"/>
    <col min="15" max="15" width="7.109375" style="16" customWidth="1"/>
    <col min="16" max="16384" width="8.77734375" style="16"/>
  </cols>
  <sheetData>
    <row r="1" spans="3:13" s="21" customFormat="1" ht="66.599999999999994" customHeight="1" thickBot="1" x14ac:dyDescent="0.4">
      <c r="C1" s="22"/>
      <c r="D1" s="5"/>
      <c r="E1" s="5"/>
      <c r="F1" s="5"/>
      <c r="G1" s="149" t="s">
        <v>35</v>
      </c>
      <c r="H1" s="150"/>
      <c r="I1" s="150"/>
      <c r="J1" s="150"/>
      <c r="K1" s="150"/>
      <c r="L1" s="150"/>
      <c r="M1" s="151"/>
    </row>
    <row r="2" spans="3:13" s="21" customFormat="1" ht="21.6" customHeight="1" x14ac:dyDescent="0.25">
      <c r="C2" s="22"/>
      <c r="D2" s="22"/>
      <c r="E2" s="22"/>
      <c r="F2" s="22"/>
      <c r="G2" s="152" t="s">
        <v>15</v>
      </c>
      <c r="H2" s="153"/>
      <c r="I2" s="153"/>
      <c r="J2" s="153"/>
      <c r="K2" s="153"/>
      <c r="L2" s="153"/>
      <c r="M2" s="154"/>
    </row>
    <row r="3" spans="3:13" s="21" customFormat="1" x14ac:dyDescent="0.25">
      <c r="C3" s="22"/>
      <c r="D3" s="22"/>
      <c r="E3" s="22"/>
      <c r="F3" s="22"/>
      <c r="G3" s="155"/>
      <c r="H3" s="156"/>
      <c r="I3" s="156"/>
      <c r="J3" s="156"/>
      <c r="K3" s="156"/>
      <c r="L3" s="156"/>
      <c r="M3" s="157"/>
    </row>
    <row r="4" spans="3:13" s="21" customFormat="1" ht="13.8" thickBot="1" x14ac:dyDescent="0.3">
      <c r="C4" s="22"/>
      <c r="D4" s="22"/>
      <c r="E4" s="22"/>
      <c r="F4" s="22"/>
      <c r="G4" s="158"/>
      <c r="H4" s="159"/>
      <c r="I4" s="159"/>
      <c r="J4" s="159"/>
      <c r="K4" s="159"/>
      <c r="L4" s="159"/>
      <c r="M4" s="160"/>
    </row>
    <row r="5" spans="3:13" s="21" customFormat="1" x14ac:dyDescent="0.25">
      <c r="C5" s="22"/>
      <c r="H5" s="22"/>
      <c r="I5" s="22"/>
      <c r="J5" s="22"/>
    </row>
    <row r="6" spans="3:13" s="21" customFormat="1" x14ac:dyDescent="0.25">
      <c r="C6" s="22"/>
      <c r="H6" s="22"/>
      <c r="I6" s="22"/>
      <c r="J6" s="22"/>
    </row>
    <row r="7" spans="3:13" s="21" customFormat="1" x14ac:dyDescent="0.25">
      <c r="C7" s="22"/>
      <c r="H7" s="22"/>
      <c r="I7" s="22"/>
      <c r="J7" s="22"/>
    </row>
    <row r="8" spans="3:13" s="21" customFormat="1" x14ac:dyDescent="0.25">
      <c r="C8" s="22"/>
      <c r="H8" s="22"/>
      <c r="I8" s="22"/>
      <c r="J8" s="22"/>
    </row>
    <row r="9" spans="3:13" s="21" customFormat="1" x14ac:dyDescent="0.25">
      <c r="C9" s="22"/>
      <c r="H9" s="22"/>
      <c r="I9" s="22"/>
      <c r="J9" s="22"/>
    </row>
    <row r="10" spans="3:13" s="21" customFormat="1" x14ac:dyDescent="0.25">
      <c r="C10" s="22"/>
      <c r="H10" s="22"/>
      <c r="I10" s="22"/>
      <c r="J10" s="22"/>
    </row>
    <row r="11" spans="3:13" s="21" customFormat="1" x14ac:dyDescent="0.25">
      <c r="C11" s="22"/>
      <c r="H11" s="22"/>
      <c r="I11" s="22"/>
      <c r="J11" s="22"/>
    </row>
    <row r="12" spans="3:13" s="21" customFormat="1" x14ac:dyDescent="0.25">
      <c r="C12" s="22"/>
      <c r="H12" s="22"/>
      <c r="I12" s="22"/>
      <c r="J12" s="22"/>
    </row>
    <row r="13" spans="3:13" s="21" customFormat="1" x14ac:dyDescent="0.25">
      <c r="C13" s="22"/>
      <c r="H13" s="22"/>
      <c r="I13" s="22"/>
      <c r="J13" s="22"/>
    </row>
    <row r="14" spans="3:13" s="21" customFormat="1" x14ac:dyDescent="0.25">
      <c r="C14" s="22"/>
      <c r="H14" s="22"/>
      <c r="I14" s="22"/>
      <c r="J14" s="22"/>
    </row>
    <row r="15" spans="3:13" s="21" customFormat="1" x14ac:dyDescent="0.25">
      <c r="C15" s="22"/>
      <c r="H15" s="22"/>
      <c r="I15" s="22"/>
      <c r="J15" s="22"/>
    </row>
    <row r="16" spans="3:13" s="21" customFormat="1" x14ac:dyDescent="0.25">
      <c r="C16" s="22"/>
      <c r="H16" s="22"/>
      <c r="I16" s="22"/>
      <c r="J16" s="22"/>
    </row>
    <row r="17" spans="1:13" ht="14.25" customHeight="1" x14ac:dyDescent="0.25">
      <c r="A17" s="202" t="s">
        <v>0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4"/>
    </row>
    <row r="18" spans="1:13" ht="38.25" customHeight="1" x14ac:dyDescent="0.25">
      <c r="A18" s="205" t="s">
        <v>1</v>
      </c>
      <c r="B18" s="205"/>
      <c r="C18" s="39" t="s">
        <v>2</v>
      </c>
      <c r="D18" s="39" t="s">
        <v>3</v>
      </c>
      <c r="E18" s="205" t="s">
        <v>4</v>
      </c>
      <c r="F18" s="205"/>
      <c r="G18" s="205"/>
      <c r="H18" s="205" t="s">
        <v>5</v>
      </c>
      <c r="I18" s="205"/>
      <c r="J18" s="39" t="s">
        <v>6</v>
      </c>
      <c r="K18" s="39" t="s">
        <v>7</v>
      </c>
      <c r="L18" s="39" t="s">
        <v>8</v>
      </c>
      <c r="M18" s="39" t="s">
        <v>9</v>
      </c>
    </row>
    <row r="19" spans="1:13" ht="25.5" customHeight="1" x14ac:dyDescent="0.25">
      <c r="A19" s="137" t="s">
        <v>155</v>
      </c>
      <c r="B19" s="138"/>
      <c r="C19" s="17"/>
      <c r="D19" s="17"/>
      <c r="E19" s="166">
        <v>81983753275</v>
      </c>
      <c r="F19" s="167"/>
      <c r="G19" s="197"/>
      <c r="H19" s="162"/>
      <c r="I19" s="163"/>
      <c r="J19" s="15">
        <v>7.99</v>
      </c>
      <c r="K19" s="17"/>
      <c r="L19" s="17"/>
      <c r="M19" s="17"/>
    </row>
    <row r="20" spans="1:13" ht="24" customHeight="1" x14ac:dyDescent="0.25">
      <c r="A20" s="123" t="s">
        <v>156</v>
      </c>
      <c r="B20" s="124"/>
      <c r="C20" s="18"/>
      <c r="D20" s="18"/>
      <c r="E20" s="168">
        <v>81983753244</v>
      </c>
      <c r="F20" s="169"/>
      <c r="G20" s="187"/>
      <c r="H20" s="164"/>
      <c r="I20" s="165"/>
      <c r="J20" s="12">
        <v>7.99</v>
      </c>
      <c r="K20" s="18"/>
      <c r="L20" s="18"/>
      <c r="M20" s="18"/>
    </row>
    <row r="21" spans="1:13" ht="24" customHeight="1" x14ac:dyDescent="0.25">
      <c r="A21" s="137" t="s">
        <v>157</v>
      </c>
      <c r="B21" s="138"/>
      <c r="C21" s="17"/>
      <c r="D21" s="17"/>
      <c r="E21" s="166">
        <v>81983753282</v>
      </c>
      <c r="F21" s="167"/>
      <c r="G21" s="197"/>
      <c r="H21" s="162"/>
      <c r="I21" s="163"/>
      <c r="J21" s="15">
        <v>7.99</v>
      </c>
      <c r="K21" s="17"/>
      <c r="L21" s="17"/>
      <c r="M21" s="17"/>
    </row>
    <row r="22" spans="1:13" ht="24" customHeight="1" x14ac:dyDescent="0.25">
      <c r="A22" s="123" t="s">
        <v>158</v>
      </c>
      <c r="B22" s="124"/>
      <c r="C22" s="18"/>
      <c r="D22" s="18"/>
      <c r="E22" s="168">
        <v>81983753473</v>
      </c>
      <c r="F22" s="169"/>
      <c r="G22" s="187"/>
      <c r="H22" s="164"/>
      <c r="I22" s="165"/>
      <c r="J22" s="12">
        <v>10.99</v>
      </c>
      <c r="K22" s="18"/>
      <c r="L22" s="18"/>
      <c r="M22" s="18"/>
    </row>
    <row r="23" spans="1:13" ht="24.75" customHeight="1" x14ac:dyDescent="0.25">
      <c r="A23" s="137" t="s">
        <v>159</v>
      </c>
      <c r="B23" s="138"/>
      <c r="C23" s="17"/>
      <c r="D23" s="17"/>
      <c r="E23" s="166">
        <v>81983750557</v>
      </c>
      <c r="F23" s="167"/>
      <c r="G23" s="197"/>
      <c r="H23" s="162"/>
      <c r="I23" s="163"/>
      <c r="J23" s="15">
        <v>10.99</v>
      </c>
      <c r="K23" s="17"/>
      <c r="L23" s="17"/>
      <c r="M23" s="17"/>
    </row>
    <row r="24" spans="1:13" ht="24.75" customHeight="1" x14ac:dyDescent="0.25">
      <c r="A24" s="123" t="s">
        <v>160</v>
      </c>
      <c r="B24" s="124"/>
      <c r="C24" s="18"/>
      <c r="D24" s="18"/>
      <c r="E24" s="168">
        <v>81983750540</v>
      </c>
      <c r="F24" s="169"/>
      <c r="G24" s="187"/>
      <c r="H24" s="164"/>
      <c r="I24" s="165"/>
      <c r="J24" s="12">
        <v>10.99</v>
      </c>
      <c r="K24" s="18"/>
      <c r="L24" s="18"/>
      <c r="M24" s="18"/>
    </row>
  </sheetData>
  <mergeCells count="24">
    <mergeCell ref="A21:B21"/>
    <mergeCell ref="E21:G21"/>
    <mergeCell ref="H21:I21"/>
    <mergeCell ref="A19:B19"/>
    <mergeCell ref="E19:G19"/>
    <mergeCell ref="H19:I19"/>
    <mergeCell ref="A20:B20"/>
    <mergeCell ref="E20:G20"/>
    <mergeCell ref="H20:I20"/>
    <mergeCell ref="G1:M1"/>
    <mergeCell ref="G2:M4"/>
    <mergeCell ref="A17:M17"/>
    <mergeCell ref="A18:B18"/>
    <mergeCell ref="H18:I18"/>
    <mergeCell ref="E18:G18"/>
    <mergeCell ref="A24:B24"/>
    <mergeCell ref="E24:G24"/>
    <mergeCell ref="H24:I24"/>
    <mergeCell ref="A22:B22"/>
    <mergeCell ref="E22:G22"/>
    <mergeCell ref="H22:I22"/>
    <mergeCell ref="A23:B23"/>
    <mergeCell ref="E23:G23"/>
    <mergeCell ref="H23:I23"/>
  </mergeCells>
  <pageMargins left="0.7" right="0.7" top="0.75" bottom="0.75" header="0.3" footer="0.3"/>
  <pageSetup scale="8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4BC1B-7046-4530-984C-B66A5C279FAD}">
  <sheetPr>
    <pageSetUpPr fitToPage="1"/>
  </sheetPr>
  <dimension ref="A1:N22"/>
  <sheetViews>
    <sheetView zoomScaleNormal="100" workbookViewId="0">
      <selection activeCell="A21" sqref="A21:B21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5.109375" style="16" customWidth="1"/>
    <col min="7" max="7" width="12" style="16" customWidth="1"/>
    <col min="8" max="8" width="2.33203125" style="16" customWidth="1"/>
    <col min="9" max="9" width="6.664062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8.77734375" style="16"/>
    <col min="15" max="15" width="7.109375" style="16" customWidth="1"/>
    <col min="16" max="16384" width="8.77734375" style="16"/>
  </cols>
  <sheetData>
    <row r="1" spans="2:13" s="21" customFormat="1" ht="72.75" customHeight="1" thickBot="1" x14ac:dyDescent="0.4">
      <c r="B1" s="22"/>
      <c r="C1" s="23"/>
      <c r="D1" s="5"/>
      <c r="E1" s="5"/>
      <c r="F1" s="5"/>
      <c r="G1" s="149" t="s">
        <v>36</v>
      </c>
      <c r="H1" s="150"/>
      <c r="I1" s="150"/>
      <c r="J1" s="150"/>
      <c r="K1" s="150"/>
      <c r="L1" s="150"/>
      <c r="M1" s="151"/>
    </row>
    <row r="2" spans="2:13" s="21" customFormat="1" ht="18.600000000000001" customHeight="1" x14ac:dyDescent="0.25">
      <c r="B2" s="22"/>
      <c r="D2" s="11"/>
      <c r="E2" s="11"/>
      <c r="F2" s="11"/>
      <c r="G2" s="152" t="s">
        <v>19</v>
      </c>
      <c r="H2" s="153"/>
      <c r="I2" s="153"/>
      <c r="J2" s="153"/>
      <c r="K2" s="153"/>
      <c r="L2" s="153"/>
      <c r="M2" s="154"/>
    </row>
    <row r="3" spans="2:13" s="21" customFormat="1" x14ac:dyDescent="0.25">
      <c r="B3" s="22"/>
      <c r="D3" s="11"/>
      <c r="E3" s="11"/>
      <c r="F3" s="11"/>
      <c r="G3" s="155"/>
      <c r="H3" s="156"/>
      <c r="I3" s="156"/>
      <c r="J3" s="156"/>
      <c r="K3" s="156"/>
      <c r="L3" s="156"/>
      <c r="M3" s="157"/>
    </row>
    <row r="4" spans="2:13" s="21" customFormat="1" x14ac:dyDescent="0.25">
      <c r="B4" s="22"/>
      <c r="D4" s="11"/>
      <c r="E4" s="11"/>
      <c r="F4" s="11"/>
      <c r="G4" s="155"/>
      <c r="H4" s="156"/>
      <c r="I4" s="156"/>
      <c r="J4" s="156"/>
      <c r="K4" s="156"/>
      <c r="L4" s="156"/>
      <c r="M4" s="157"/>
    </row>
    <row r="5" spans="2:13" s="21" customFormat="1" ht="20.25" customHeight="1" thickBot="1" x14ac:dyDescent="0.3">
      <c r="B5" s="22"/>
      <c r="D5" s="11"/>
      <c r="E5" s="11"/>
      <c r="F5" s="11"/>
      <c r="G5" s="158"/>
      <c r="H5" s="159"/>
      <c r="I5" s="159"/>
      <c r="J5" s="159"/>
      <c r="K5" s="159"/>
      <c r="L5" s="159"/>
      <c r="M5" s="160"/>
    </row>
    <row r="6" spans="2:13" s="21" customFormat="1" x14ac:dyDescent="0.25">
      <c r="B6" s="22"/>
      <c r="G6" s="22"/>
      <c r="H6" s="22"/>
      <c r="I6" s="22"/>
      <c r="J6" s="22"/>
    </row>
    <row r="7" spans="2:13" s="21" customFormat="1" x14ac:dyDescent="0.25">
      <c r="B7" s="22"/>
      <c r="G7" s="22"/>
      <c r="H7" s="22"/>
      <c r="I7" s="22"/>
      <c r="J7" s="22"/>
    </row>
    <row r="8" spans="2:13" s="21" customFormat="1" x14ac:dyDescent="0.25">
      <c r="B8" s="22"/>
      <c r="G8" s="22"/>
      <c r="H8" s="22"/>
      <c r="I8" s="22"/>
      <c r="J8" s="22"/>
    </row>
    <row r="9" spans="2:13" s="21" customFormat="1" x14ac:dyDescent="0.25">
      <c r="B9" s="22"/>
      <c r="G9" s="22"/>
      <c r="H9" s="22"/>
      <c r="I9" s="22"/>
      <c r="J9" s="22"/>
    </row>
    <row r="10" spans="2:13" s="21" customFormat="1" x14ac:dyDescent="0.25">
      <c r="B10" s="22"/>
      <c r="G10" s="22"/>
      <c r="H10" s="22"/>
      <c r="I10" s="22"/>
      <c r="J10" s="22"/>
    </row>
    <row r="11" spans="2:13" s="21" customFormat="1" x14ac:dyDescent="0.25">
      <c r="B11" s="22"/>
      <c r="G11" s="22"/>
      <c r="H11" s="22"/>
      <c r="I11" s="22"/>
      <c r="J11" s="22"/>
    </row>
    <row r="12" spans="2:13" s="21" customFormat="1" x14ac:dyDescent="0.25">
      <c r="B12" s="22"/>
      <c r="G12" s="22"/>
      <c r="H12" s="22"/>
      <c r="I12" s="22"/>
      <c r="J12" s="22"/>
    </row>
    <row r="13" spans="2:13" s="21" customFormat="1" x14ac:dyDescent="0.25">
      <c r="B13" s="22"/>
      <c r="G13" s="22"/>
      <c r="H13" s="22"/>
      <c r="I13" s="22"/>
      <c r="J13" s="22"/>
    </row>
    <row r="14" spans="2:13" s="21" customFormat="1" x14ac:dyDescent="0.25">
      <c r="B14" s="22"/>
      <c r="G14" s="22"/>
      <c r="H14" s="22"/>
      <c r="I14" s="22"/>
      <c r="J14" s="22"/>
    </row>
    <row r="15" spans="2:13" s="21" customFormat="1" x14ac:dyDescent="0.25">
      <c r="B15" s="22"/>
      <c r="G15" s="22"/>
      <c r="H15" s="22"/>
      <c r="I15" s="22"/>
      <c r="J15" s="22"/>
    </row>
    <row r="16" spans="2:13" s="21" customFormat="1" x14ac:dyDescent="0.25">
      <c r="B16" s="22"/>
      <c r="G16" s="22"/>
      <c r="H16" s="22"/>
      <c r="I16" s="22"/>
      <c r="J16" s="22"/>
    </row>
    <row r="17" spans="1:14" s="21" customFormat="1" x14ac:dyDescent="0.25">
      <c r="B17" s="22"/>
      <c r="G17" s="22"/>
      <c r="H17" s="22"/>
      <c r="I17" s="22"/>
      <c r="J17" s="22"/>
    </row>
    <row r="18" spans="1:14" s="21" customFormat="1" x14ac:dyDescent="0.25">
      <c r="B18" s="22"/>
      <c r="G18" s="22"/>
      <c r="H18" s="22"/>
      <c r="I18" s="22"/>
      <c r="J18" s="22"/>
    </row>
    <row r="19" spans="1:14" ht="14.25" customHeight="1" x14ac:dyDescent="0.25">
      <c r="A19" s="207" t="s">
        <v>0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9"/>
    </row>
    <row r="20" spans="1:14" ht="29.25" customHeight="1" x14ac:dyDescent="0.25">
      <c r="A20" s="206" t="s">
        <v>1</v>
      </c>
      <c r="B20" s="206"/>
      <c r="C20" s="40" t="s">
        <v>2</v>
      </c>
      <c r="D20" s="40" t="s">
        <v>3</v>
      </c>
      <c r="E20" s="206" t="s">
        <v>4</v>
      </c>
      <c r="F20" s="206"/>
      <c r="G20" s="206"/>
      <c r="H20" s="206" t="s">
        <v>5</v>
      </c>
      <c r="I20" s="206"/>
      <c r="J20" s="40" t="s">
        <v>6</v>
      </c>
      <c r="K20" s="40" t="s">
        <v>7</v>
      </c>
      <c r="L20" s="40" t="s">
        <v>8</v>
      </c>
      <c r="M20" s="40" t="s">
        <v>9</v>
      </c>
    </row>
    <row r="21" spans="1:14" ht="27.6" customHeight="1" x14ac:dyDescent="0.25">
      <c r="A21" s="137" t="s">
        <v>161</v>
      </c>
      <c r="B21" s="138"/>
      <c r="C21" s="32" t="s">
        <v>162</v>
      </c>
      <c r="D21" s="33" t="s">
        <v>44</v>
      </c>
      <c r="E21" s="139">
        <v>9781680318470</v>
      </c>
      <c r="F21" s="140"/>
      <c r="G21" s="141"/>
      <c r="H21" s="162"/>
      <c r="I21" s="163"/>
      <c r="J21" s="15">
        <v>19.989999999999998</v>
      </c>
      <c r="K21" s="15">
        <v>13.99</v>
      </c>
      <c r="L21" s="45"/>
      <c r="M21" s="45"/>
      <c r="N21" s="46"/>
    </row>
    <row r="22" spans="1:14" ht="27.6" customHeight="1" x14ac:dyDescent="0.25">
      <c r="A22" s="123" t="s">
        <v>163</v>
      </c>
      <c r="B22" s="124"/>
      <c r="C22" s="35" t="s">
        <v>164</v>
      </c>
      <c r="D22" s="34" t="s">
        <v>51</v>
      </c>
      <c r="E22" s="125">
        <v>9780768461114</v>
      </c>
      <c r="F22" s="126"/>
      <c r="G22" s="127"/>
      <c r="H22" s="164"/>
      <c r="I22" s="165"/>
      <c r="J22" s="12">
        <v>18.989999999999998</v>
      </c>
      <c r="K22" s="12">
        <v>13.29</v>
      </c>
      <c r="L22" s="18"/>
      <c r="M22" s="18"/>
      <c r="N22" s="44"/>
    </row>
  </sheetData>
  <mergeCells count="12">
    <mergeCell ref="E22:G22"/>
    <mergeCell ref="H22:I22"/>
    <mergeCell ref="A19:M19"/>
    <mergeCell ref="A20:B20"/>
    <mergeCell ref="A21:B21"/>
    <mergeCell ref="A22:B22"/>
    <mergeCell ref="G1:M1"/>
    <mergeCell ref="G2:M5"/>
    <mergeCell ref="H20:I20"/>
    <mergeCell ref="E20:G20"/>
    <mergeCell ref="E21:G21"/>
    <mergeCell ref="H21:I21"/>
  </mergeCells>
  <pageMargins left="0.7" right="0.7" top="0.75" bottom="0.75" header="0.3" footer="0.3"/>
  <pageSetup scale="8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1BE0C-E08B-4C75-8BD3-AD076FADC9B8}">
  <sheetPr>
    <pageSetUpPr fitToPage="1"/>
  </sheetPr>
  <dimension ref="A1:N29"/>
  <sheetViews>
    <sheetView workbookViewId="0">
      <selection activeCell="D1" sqref="D1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6384" width="8.77734375" style="16"/>
  </cols>
  <sheetData>
    <row r="1" spans="2:13" s="21" customFormat="1" ht="61.5" customHeight="1" thickBot="1" x14ac:dyDescent="0.3">
      <c r="B1" s="22"/>
      <c r="C1" s="23"/>
      <c r="D1" s="30"/>
      <c r="E1" s="30"/>
      <c r="F1" s="30"/>
      <c r="G1" s="149" t="s">
        <v>37</v>
      </c>
      <c r="H1" s="150"/>
      <c r="I1" s="150"/>
      <c r="J1" s="150"/>
      <c r="K1" s="150"/>
      <c r="L1" s="150"/>
      <c r="M1" s="151"/>
    </row>
    <row r="2" spans="2:13" s="21" customFormat="1" ht="15" customHeight="1" x14ac:dyDescent="0.25">
      <c r="B2" s="22"/>
      <c r="D2" s="25"/>
      <c r="E2" s="25"/>
      <c r="F2" s="25"/>
      <c r="G2" s="152" t="s">
        <v>20</v>
      </c>
      <c r="H2" s="153"/>
      <c r="I2" s="153"/>
      <c r="J2" s="153"/>
      <c r="K2" s="153"/>
      <c r="L2" s="153"/>
      <c r="M2" s="154"/>
    </row>
    <row r="3" spans="2:13" s="21" customFormat="1" x14ac:dyDescent="0.25">
      <c r="B3" s="22"/>
      <c r="D3" s="25"/>
      <c r="E3" s="25"/>
      <c r="F3" s="25"/>
      <c r="G3" s="155"/>
      <c r="H3" s="156"/>
      <c r="I3" s="156"/>
      <c r="J3" s="156"/>
      <c r="K3" s="156"/>
      <c r="L3" s="156"/>
      <c r="M3" s="157"/>
    </row>
    <row r="4" spans="2:13" s="21" customFormat="1" ht="23.25" customHeight="1" x14ac:dyDescent="0.25">
      <c r="B4" s="22"/>
      <c r="D4" s="25"/>
      <c r="E4" s="25"/>
      <c r="F4" s="25"/>
      <c r="G4" s="155"/>
      <c r="H4" s="156"/>
      <c r="I4" s="156"/>
      <c r="J4" s="156"/>
      <c r="K4" s="156"/>
      <c r="L4" s="156"/>
      <c r="M4" s="157"/>
    </row>
    <row r="5" spans="2:13" s="21" customFormat="1" ht="48" customHeight="1" thickBot="1" x14ac:dyDescent="0.3">
      <c r="B5" s="22"/>
      <c r="D5" s="25"/>
      <c r="E5" s="25"/>
      <c r="F5" s="25"/>
      <c r="G5" s="210"/>
      <c r="H5" s="211"/>
      <c r="I5" s="211"/>
      <c r="J5" s="211"/>
      <c r="K5" s="211"/>
      <c r="L5" s="211"/>
      <c r="M5" s="212"/>
    </row>
    <row r="6" spans="2:13" s="21" customFormat="1" x14ac:dyDescent="0.25">
      <c r="B6" s="22"/>
      <c r="G6" s="22"/>
      <c r="H6" s="22"/>
    </row>
    <row r="7" spans="2:13" s="21" customFormat="1" x14ac:dyDescent="0.25">
      <c r="B7" s="22"/>
      <c r="G7" s="22"/>
      <c r="H7" s="22"/>
    </row>
    <row r="8" spans="2:13" s="21" customFormat="1" x14ac:dyDescent="0.25">
      <c r="B8" s="22"/>
      <c r="G8" s="22"/>
      <c r="H8" s="22"/>
    </row>
    <row r="9" spans="2:13" s="21" customFormat="1" x14ac:dyDescent="0.25">
      <c r="B9" s="22"/>
      <c r="G9" s="22"/>
      <c r="H9" s="22"/>
    </row>
    <row r="10" spans="2:13" s="21" customFormat="1" x14ac:dyDescent="0.25">
      <c r="B10" s="22"/>
      <c r="G10" s="22"/>
      <c r="H10" s="22"/>
    </row>
    <row r="11" spans="2:13" s="21" customFormat="1" x14ac:dyDescent="0.25">
      <c r="B11" s="22"/>
      <c r="G11" s="22"/>
      <c r="H11" s="22"/>
    </row>
    <row r="12" spans="2:13" s="21" customFormat="1" x14ac:dyDescent="0.25">
      <c r="B12" s="22"/>
      <c r="G12" s="22"/>
      <c r="H12" s="22"/>
    </row>
    <row r="13" spans="2:13" s="21" customFormat="1" x14ac:dyDescent="0.25">
      <c r="B13" s="22"/>
      <c r="G13" s="22"/>
      <c r="H13" s="22"/>
    </row>
    <row r="14" spans="2:13" s="21" customFormat="1" x14ac:dyDescent="0.25">
      <c r="B14" s="22"/>
      <c r="G14" s="22"/>
      <c r="H14" s="22"/>
    </row>
    <row r="15" spans="2:13" s="21" customFormat="1" x14ac:dyDescent="0.25">
      <c r="B15" s="22"/>
      <c r="G15" s="22"/>
      <c r="H15" s="22"/>
    </row>
    <row r="16" spans="2:13" s="21" customFormat="1" x14ac:dyDescent="0.25">
      <c r="B16" s="22"/>
      <c r="G16" s="22"/>
      <c r="H16" s="22"/>
    </row>
    <row r="17" spans="1:14" s="21" customFormat="1" x14ac:dyDescent="0.25">
      <c r="B17" s="22"/>
      <c r="G17" s="22"/>
      <c r="H17" s="22"/>
    </row>
    <row r="18" spans="1:14" s="21" customFormat="1" x14ac:dyDescent="0.25">
      <c r="B18" s="22"/>
      <c r="G18" s="22"/>
      <c r="H18" s="22"/>
    </row>
    <row r="19" spans="1:14" s="21" customFormat="1" ht="57" customHeight="1" x14ac:dyDescent="0.25">
      <c r="B19" s="22"/>
      <c r="G19" s="22"/>
      <c r="H19" s="22"/>
    </row>
    <row r="20" spans="1:14" ht="14.25" customHeight="1" x14ac:dyDescent="0.25">
      <c r="A20" s="182" t="s">
        <v>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4"/>
    </row>
    <row r="21" spans="1:14" ht="29.25" customHeight="1" x14ac:dyDescent="0.25">
      <c r="A21" s="179" t="s">
        <v>1</v>
      </c>
      <c r="B21" s="181"/>
      <c r="C21" s="26" t="s">
        <v>2</v>
      </c>
      <c r="D21" s="26" t="s">
        <v>3</v>
      </c>
      <c r="E21" s="179" t="s">
        <v>4</v>
      </c>
      <c r="F21" s="180"/>
      <c r="G21" s="181"/>
      <c r="H21" s="179" t="s">
        <v>5</v>
      </c>
      <c r="I21" s="181"/>
      <c r="J21" s="26" t="s">
        <v>6</v>
      </c>
      <c r="K21" s="26" t="s">
        <v>7</v>
      </c>
      <c r="L21" s="26" t="s">
        <v>8</v>
      </c>
      <c r="M21" s="26" t="s">
        <v>9</v>
      </c>
    </row>
    <row r="22" spans="1:14" ht="22.8" customHeight="1" x14ac:dyDescent="0.25">
      <c r="A22" s="137" t="s">
        <v>165</v>
      </c>
      <c r="B22" s="138"/>
      <c r="C22" s="32" t="s">
        <v>166</v>
      </c>
      <c r="D22" s="33" t="s">
        <v>49</v>
      </c>
      <c r="E22" s="139">
        <v>9781546016120</v>
      </c>
      <c r="F22" s="140"/>
      <c r="G22" s="141"/>
      <c r="H22" s="162"/>
      <c r="I22" s="163"/>
      <c r="J22" s="15">
        <v>24</v>
      </c>
      <c r="K22" s="15">
        <v>19.97</v>
      </c>
      <c r="L22" s="45"/>
      <c r="M22" s="45"/>
      <c r="N22" s="46"/>
    </row>
    <row r="23" spans="1:14" ht="22.8" customHeight="1" x14ac:dyDescent="0.25">
      <c r="A23" s="123" t="s">
        <v>167</v>
      </c>
      <c r="B23" s="124"/>
      <c r="C23" s="35" t="s">
        <v>166</v>
      </c>
      <c r="D23" s="34" t="s">
        <v>44</v>
      </c>
      <c r="E23" s="125">
        <v>9781546000785</v>
      </c>
      <c r="F23" s="126"/>
      <c r="G23" s="127"/>
      <c r="H23" s="164"/>
      <c r="I23" s="165"/>
      <c r="J23" s="12">
        <v>15.99</v>
      </c>
      <c r="K23" s="20"/>
      <c r="L23" s="47"/>
      <c r="M23" s="47"/>
      <c r="N23" s="46"/>
    </row>
    <row r="24" spans="1:14" ht="22.8" customHeight="1" x14ac:dyDescent="0.25">
      <c r="A24" s="137" t="s">
        <v>168</v>
      </c>
      <c r="B24" s="138"/>
      <c r="C24" s="32" t="s">
        <v>166</v>
      </c>
      <c r="D24" s="33" t="s">
        <v>51</v>
      </c>
      <c r="E24" s="139">
        <v>9781546012474</v>
      </c>
      <c r="F24" s="140"/>
      <c r="G24" s="141"/>
      <c r="H24" s="162"/>
      <c r="I24" s="163"/>
      <c r="J24" s="15">
        <v>18.989999999999998</v>
      </c>
      <c r="K24" s="15">
        <v>14.97</v>
      </c>
      <c r="L24" s="45"/>
      <c r="M24" s="45"/>
      <c r="N24" s="46"/>
    </row>
    <row r="25" spans="1:14" ht="22.8" customHeight="1" x14ac:dyDescent="0.25">
      <c r="A25" s="123" t="s">
        <v>169</v>
      </c>
      <c r="B25" s="124"/>
      <c r="C25" s="18"/>
      <c r="D25" s="34" t="s">
        <v>44</v>
      </c>
      <c r="E25" s="125">
        <v>9781546000891</v>
      </c>
      <c r="F25" s="126"/>
      <c r="G25" s="127"/>
      <c r="H25" s="164"/>
      <c r="I25" s="165"/>
      <c r="J25" s="12">
        <v>12.99</v>
      </c>
      <c r="K25" s="12">
        <v>10.97</v>
      </c>
      <c r="L25" s="47"/>
      <c r="M25" s="47"/>
      <c r="N25" s="46"/>
    </row>
    <row r="26" spans="1:14" ht="22.8" customHeight="1" x14ac:dyDescent="0.25">
      <c r="A26" s="137" t="s">
        <v>170</v>
      </c>
      <c r="B26" s="138"/>
      <c r="C26" s="32" t="s">
        <v>171</v>
      </c>
      <c r="D26" s="33" t="s">
        <v>49</v>
      </c>
      <c r="E26" s="139">
        <v>9781546000853</v>
      </c>
      <c r="F26" s="140"/>
      <c r="G26" s="141"/>
      <c r="H26" s="162"/>
      <c r="I26" s="163"/>
      <c r="J26" s="15">
        <v>14.99</v>
      </c>
      <c r="K26" s="15">
        <v>11.97</v>
      </c>
      <c r="L26" s="17"/>
      <c r="M26" s="17"/>
      <c r="N26" s="44"/>
    </row>
    <row r="27" spans="1:14" ht="22.8" customHeight="1" x14ac:dyDescent="0.25">
      <c r="A27" s="123" t="s">
        <v>172</v>
      </c>
      <c r="B27" s="124"/>
      <c r="C27" s="35" t="s">
        <v>173</v>
      </c>
      <c r="D27" s="34" t="s">
        <v>49</v>
      </c>
      <c r="E27" s="125">
        <v>9781546001508</v>
      </c>
      <c r="F27" s="126"/>
      <c r="G27" s="127"/>
      <c r="H27" s="164"/>
      <c r="I27" s="165"/>
      <c r="J27" s="12">
        <v>27</v>
      </c>
      <c r="K27" s="12">
        <v>21.97</v>
      </c>
      <c r="L27" s="18"/>
      <c r="M27" s="18"/>
      <c r="N27" s="44"/>
    </row>
    <row r="28" spans="1:14" ht="22.8" customHeight="1" x14ac:dyDescent="0.25">
      <c r="A28" s="137" t="s">
        <v>174</v>
      </c>
      <c r="B28" s="138"/>
      <c r="C28" s="32" t="s">
        <v>175</v>
      </c>
      <c r="D28" s="33" t="s">
        <v>176</v>
      </c>
      <c r="E28" s="139">
        <v>9781546012641</v>
      </c>
      <c r="F28" s="140"/>
      <c r="G28" s="141"/>
      <c r="H28" s="162"/>
      <c r="I28" s="163"/>
      <c r="J28" s="15">
        <v>7.99</v>
      </c>
      <c r="K28" s="15">
        <v>6.97</v>
      </c>
      <c r="L28" s="45"/>
      <c r="M28" s="45"/>
      <c r="N28" s="46"/>
    </row>
    <row r="29" spans="1:14" ht="22.8" customHeight="1" x14ac:dyDescent="0.25">
      <c r="A29" s="123" t="s">
        <v>177</v>
      </c>
      <c r="B29" s="124"/>
      <c r="C29" s="35" t="s">
        <v>178</v>
      </c>
      <c r="D29" s="34" t="s">
        <v>176</v>
      </c>
      <c r="E29" s="125">
        <v>9781546001058</v>
      </c>
      <c r="F29" s="126"/>
      <c r="G29" s="127"/>
      <c r="H29" s="164"/>
      <c r="I29" s="165"/>
      <c r="J29" s="12">
        <v>7.99</v>
      </c>
      <c r="K29" s="12">
        <v>6.97</v>
      </c>
      <c r="L29" s="47"/>
      <c r="M29" s="47"/>
      <c r="N29" s="46"/>
    </row>
  </sheetData>
  <mergeCells count="30">
    <mergeCell ref="G1:M1"/>
    <mergeCell ref="G2:M5"/>
    <mergeCell ref="E21:G21"/>
    <mergeCell ref="A20:M20"/>
    <mergeCell ref="A21:B21"/>
    <mergeCell ref="H21:I21"/>
    <mergeCell ref="E23:G23"/>
    <mergeCell ref="H23:I23"/>
    <mergeCell ref="A22:B22"/>
    <mergeCell ref="E22:G22"/>
    <mergeCell ref="H22:I22"/>
    <mergeCell ref="A23:B23"/>
    <mergeCell ref="A24:B24"/>
    <mergeCell ref="E24:G24"/>
    <mergeCell ref="H24:I2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  <mergeCell ref="A28:B28"/>
    <mergeCell ref="E28:G28"/>
    <mergeCell ref="H28:I28"/>
    <mergeCell ref="A29:B29"/>
    <mergeCell ref="E29:G29"/>
    <mergeCell ref="H29:I29"/>
  </mergeCells>
  <pageMargins left="0.7" right="0.7" top="0.75" bottom="0.75" header="0.3" footer="0.3"/>
  <pageSetup scale="8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DCC88-70A7-4047-9EAF-4F4D0075607F}">
  <sheetPr>
    <pageSetUpPr fitToPage="1"/>
  </sheetPr>
  <dimension ref="A1:L47"/>
  <sheetViews>
    <sheetView showGridLines="0" zoomScaleNormal="100" workbookViewId="0">
      <selection activeCell="C3" sqref="C3"/>
    </sheetView>
  </sheetViews>
  <sheetFormatPr defaultRowHeight="14.4" x14ac:dyDescent="0.3"/>
  <cols>
    <col min="1" max="1" width="6.109375" style="68" bestFit="1" customWidth="1"/>
    <col min="2" max="2" width="15.6640625" style="64" customWidth="1"/>
    <col min="3" max="3" width="49.6640625" style="64" bestFit="1" customWidth="1"/>
    <col min="4" max="4" width="16.6640625" style="68" bestFit="1" customWidth="1"/>
    <col min="5" max="5" width="10.109375" style="64" customWidth="1"/>
    <col min="6" max="6" width="10.33203125" style="64" customWidth="1"/>
    <col min="7" max="7" width="9.6640625" style="64" customWidth="1"/>
    <col min="8" max="8" width="1.6640625" style="64" customWidth="1"/>
    <col min="9" max="9" width="8.88671875" style="65"/>
    <col min="10" max="11" width="8.88671875" style="66"/>
    <col min="12" max="12" width="0" style="64" hidden="1" customWidth="1"/>
    <col min="13" max="16384" width="8.88671875" style="64"/>
  </cols>
  <sheetData>
    <row r="1" spans="1:12" ht="24.6" customHeight="1" thickBot="1" x14ac:dyDescent="0.35">
      <c r="A1" s="60"/>
      <c r="B1" s="61"/>
      <c r="C1" s="61"/>
      <c r="D1" s="62"/>
      <c r="E1" s="61"/>
      <c r="F1" s="61"/>
      <c r="G1" s="63" t="s">
        <v>272</v>
      </c>
    </row>
    <row r="2" spans="1:12" x14ac:dyDescent="0.3">
      <c r="A2" s="67"/>
    </row>
    <row r="3" spans="1:12" x14ac:dyDescent="0.3">
      <c r="A3" s="67"/>
      <c r="B3" s="69" t="s">
        <v>273</v>
      </c>
      <c r="C3" s="70" t="str">
        <f>'[5]CUST INFO'!D2</f>
        <v>REP NAME HERE</v>
      </c>
      <c r="D3" s="69" t="s">
        <v>274</v>
      </c>
      <c r="E3" s="215">
        <f>E4-15</f>
        <v>44606</v>
      </c>
      <c r="F3" s="215"/>
    </row>
    <row r="4" spans="1:12" x14ac:dyDescent="0.3">
      <c r="A4" s="67"/>
      <c r="B4" s="69" t="s">
        <v>275</v>
      </c>
      <c r="C4" s="70"/>
      <c r="D4" s="69" t="s">
        <v>276</v>
      </c>
      <c r="E4" s="215">
        <v>44621</v>
      </c>
      <c r="F4" s="215"/>
    </row>
    <row r="5" spans="1:12" x14ac:dyDescent="0.3">
      <c r="A5" s="67"/>
      <c r="B5" s="69" t="s">
        <v>277</v>
      </c>
      <c r="C5" s="70" t="str">
        <f>'[5]CUST INFO'!C7</f>
        <v>CUSTOMER</v>
      </c>
      <c r="D5" s="69" t="s">
        <v>278</v>
      </c>
      <c r="E5" s="215">
        <v>44668</v>
      </c>
      <c r="F5" s="215"/>
    </row>
    <row r="6" spans="1:12" x14ac:dyDescent="0.3">
      <c r="A6" s="67"/>
      <c r="B6" s="69" t="s">
        <v>279</v>
      </c>
      <c r="C6" s="70" t="str">
        <f>'[5]CUST INFO'!B7</f>
        <v>CUST #</v>
      </c>
      <c r="D6" s="69" t="s">
        <v>280</v>
      </c>
      <c r="E6" s="216"/>
      <c r="F6" s="216"/>
    </row>
    <row r="7" spans="1:12" x14ac:dyDescent="0.3">
      <c r="A7" s="67"/>
      <c r="B7" s="69" t="s">
        <v>281</v>
      </c>
      <c r="C7" s="70" t="str">
        <f>G1</f>
        <v>Munce Easter</v>
      </c>
      <c r="D7" s="71" t="s">
        <v>282</v>
      </c>
      <c r="E7" s="215">
        <f ca="1">TODAY()</f>
        <v>44617</v>
      </c>
      <c r="F7" s="217"/>
    </row>
    <row r="8" spans="1:12" ht="15.6" x14ac:dyDescent="0.3">
      <c r="A8" s="67"/>
      <c r="B8" s="69" t="s">
        <v>283</v>
      </c>
      <c r="C8" s="72" t="s">
        <v>284</v>
      </c>
      <c r="D8" s="69" t="s">
        <v>285</v>
      </c>
      <c r="E8" s="217" t="str">
        <f ca="1">IF(E6&gt;=TODAY(),"90 days","NONE")</f>
        <v>NONE</v>
      </c>
      <c r="F8" s="217"/>
    </row>
    <row r="9" spans="1:12" x14ac:dyDescent="0.3">
      <c r="A9" s="213" t="s">
        <v>286</v>
      </c>
      <c r="B9" s="214"/>
      <c r="C9" s="214"/>
      <c r="D9" s="214"/>
      <c r="E9" s="214"/>
      <c r="F9" s="214"/>
      <c r="G9" s="214"/>
    </row>
    <row r="10" spans="1:12" x14ac:dyDescent="0.3">
      <c r="A10" s="73"/>
    </row>
    <row r="11" spans="1:12" ht="29.4" thickBot="1" x14ac:dyDescent="0.35">
      <c r="A11" s="74" t="s">
        <v>287</v>
      </c>
      <c r="B11" s="75" t="s">
        <v>288</v>
      </c>
      <c r="C11" s="75" t="s">
        <v>289</v>
      </c>
      <c r="D11" s="75" t="s">
        <v>290</v>
      </c>
      <c r="E11" s="75" t="s">
        <v>291</v>
      </c>
      <c r="F11" s="76" t="s">
        <v>292</v>
      </c>
      <c r="G11" s="77" t="s">
        <v>293</v>
      </c>
      <c r="I11" s="78" t="s">
        <v>294</v>
      </c>
      <c r="J11" s="79" t="s">
        <v>295</v>
      </c>
      <c r="K11" s="80" t="s">
        <v>296</v>
      </c>
    </row>
    <row r="12" spans="1:12" x14ac:dyDescent="0.3">
      <c r="A12" s="86">
        <v>4</v>
      </c>
      <c r="B12" s="87" t="s">
        <v>297</v>
      </c>
      <c r="C12" s="88">
        <v>0.1361111111111111</v>
      </c>
      <c r="D12" s="89" t="s">
        <v>298</v>
      </c>
      <c r="E12" s="90">
        <v>25.99</v>
      </c>
      <c r="F12" s="91" t="s">
        <v>299</v>
      </c>
      <c r="G12" s="92">
        <f>IF(A12&gt;=4,0.65,IF(A12&lt;=3,0.45))</f>
        <v>0.65</v>
      </c>
      <c r="I12" s="93">
        <f>IF(A12&gt;0,(1-(J12/(E12*0.6))),"")</f>
        <v>0.41666666666666663</v>
      </c>
      <c r="J12" s="94">
        <f t="shared" ref="J12:J41" si="0">IF(A12&gt;0,(E12*(1-G12)),"")</f>
        <v>9.0964999999999989</v>
      </c>
      <c r="K12" s="94">
        <f t="shared" ref="K12:K41" si="1">IF(A12&gt;0,(J12*A12),"")</f>
        <v>36.385999999999996</v>
      </c>
      <c r="L12" s="95">
        <v>0.55000000000000004</v>
      </c>
    </row>
    <row r="13" spans="1:12" x14ac:dyDescent="0.3">
      <c r="A13" s="86">
        <v>4</v>
      </c>
      <c r="B13" s="87" t="s">
        <v>300</v>
      </c>
      <c r="C13" s="96" t="s">
        <v>301</v>
      </c>
      <c r="D13" s="89" t="s">
        <v>298</v>
      </c>
      <c r="E13" s="90">
        <v>17.989999999999998</v>
      </c>
      <c r="F13" s="91" t="s">
        <v>302</v>
      </c>
      <c r="G13" s="92">
        <f>IF(A13&gt;=4,0.55,IF(A13&lt;=3,0.45))</f>
        <v>0.55000000000000004</v>
      </c>
      <c r="I13" s="93">
        <f>IF(A13&gt;0,(1-(J13/(E13*0.75))),"")</f>
        <v>0.40000000000000013</v>
      </c>
      <c r="J13" s="94">
        <f t="shared" si="0"/>
        <v>8.0954999999999977</v>
      </c>
      <c r="K13" s="94">
        <f t="shared" si="1"/>
        <v>32.381999999999991</v>
      </c>
      <c r="L13" s="95">
        <v>0.55000000000000004</v>
      </c>
    </row>
    <row r="14" spans="1:12" x14ac:dyDescent="0.3">
      <c r="A14" s="86">
        <v>4</v>
      </c>
      <c r="B14" s="87" t="s">
        <v>303</v>
      </c>
      <c r="C14" s="96" t="s">
        <v>304</v>
      </c>
      <c r="D14" s="89" t="s">
        <v>298</v>
      </c>
      <c r="E14" s="90">
        <v>4.99</v>
      </c>
      <c r="F14" s="91" t="s">
        <v>302</v>
      </c>
      <c r="G14" s="92">
        <f>IF(A14&gt;=4,0.55,IF(A14&lt;=3,0.45))</f>
        <v>0.55000000000000004</v>
      </c>
      <c r="I14" s="93">
        <f>IF(A14&gt;0,(1-(J14/(E14*0.75))),"")</f>
        <v>0.4</v>
      </c>
      <c r="J14" s="94">
        <f t="shared" si="0"/>
        <v>2.2454999999999998</v>
      </c>
      <c r="K14" s="94">
        <f t="shared" si="1"/>
        <v>8.9819999999999993</v>
      </c>
      <c r="L14" s="95">
        <v>0.55000000000000004</v>
      </c>
    </row>
    <row r="15" spans="1:12" x14ac:dyDescent="0.3">
      <c r="A15" s="86">
        <v>4</v>
      </c>
      <c r="B15" s="97" t="s">
        <v>305</v>
      </c>
      <c r="C15" s="96" t="s">
        <v>306</v>
      </c>
      <c r="D15" s="89" t="s">
        <v>298</v>
      </c>
      <c r="E15" s="90">
        <v>4.99</v>
      </c>
      <c r="F15" s="91" t="s">
        <v>302</v>
      </c>
      <c r="G15" s="92">
        <f>IF(A15&gt;=4,0.55,IF(A15&lt;=3,0.45))</f>
        <v>0.55000000000000004</v>
      </c>
      <c r="I15" s="93">
        <f>IF(A15&gt;0,(1-(J15/(E15*0.75))),"")</f>
        <v>0.4</v>
      </c>
      <c r="J15" s="94">
        <f t="shared" si="0"/>
        <v>2.2454999999999998</v>
      </c>
      <c r="K15" s="94">
        <f t="shared" si="1"/>
        <v>8.9819999999999993</v>
      </c>
      <c r="L15" s="95">
        <v>0.6</v>
      </c>
    </row>
    <row r="16" spans="1:12" x14ac:dyDescent="0.3">
      <c r="A16" s="86">
        <v>4</v>
      </c>
      <c r="B16" s="87" t="s">
        <v>307</v>
      </c>
      <c r="C16" s="96" t="s">
        <v>308</v>
      </c>
      <c r="D16" s="89" t="s">
        <v>298</v>
      </c>
      <c r="E16" s="90">
        <v>9.99</v>
      </c>
      <c r="F16" s="91" t="s">
        <v>302</v>
      </c>
      <c r="G16" s="92">
        <f>IF(A16&gt;=4,0.55,IF(A16&lt;=3,0.45))</f>
        <v>0.55000000000000004</v>
      </c>
      <c r="I16" s="93">
        <f>IF(A16&gt;0,(1-(J16/(E16*0.75))),"")</f>
        <v>0.4</v>
      </c>
      <c r="J16" s="94">
        <f t="shared" si="0"/>
        <v>4.4954999999999998</v>
      </c>
      <c r="K16" s="94">
        <f t="shared" si="1"/>
        <v>17.981999999999999</v>
      </c>
      <c r="L16" s="95">
        <v>0.6</v>
      </c>
    </row>
    <row r="17" spans="1:12" x14ac:dyDescent="0.3">
      <c r="A17" s="86">
        <v>4</v>
      </c>
      <c r="B17" s="87" t="s">
        <v>309</v>
      </c>
      <c r="C17" s="96" t="s">
        <v>310</v>
      </c>
      <c r="D17" s="89" t="s">
        <v>298</v>
      </c>
      <c r="E17" s="90">
        <v>17.989999999999998</v>
      </c>
      <c r="F17" s="91" t="s">
        <v>299</v>
      </c>
      <c r="G17" s="92">
        <f>IF(A17&gt;=4,0.64,IF(A17&lt;=3,0.45))</f>
        <v>0.64</v>
      </c>
      <c r="I17" s="93">
        <f>IF(A17&gt;0,(1-(J17/(E17*0.6))),"")</f>
        <v>0.4</v>
      </c>
      <c r="J17" s="94">
        <f t="shared" si="0"/>
        <v>6.476399999999999</v>
      </c>
      <c r="K17" s="94">
        <f t="shared" si="1"/>
        <v>25.905599999999996</v>
      </c>
      <c r="L17" s="95">
        <v>0.64</v>
      </c>
    </row>
    <row r="18" spans="1:12" ht="28.8" x14ac:dyDescent="0.3">
      <c r="A18" s="86">
        <v>2</v>
      </c>
      <c r="B18" s="98" t="s">
        <v>311</v>
      </c>
      <c r="C18" s="99" t="s">
        <v>312</v>
      </c>
      <c r="D18" s="89" t="s">
        <v>313</v>
      </c>
      <c r="E18" s="100">
        <v>74.989999999999995</v>
      </c>
      <c r="F18" s="101" t="s">
        <v>314</v>
      </c>
      <c r="G18" s="92">
        <f>IF(A18&gt;=2,0.6,IF(A18&lt;=1,0.45))</f>
        <v>0.6</v>
      </c>
      <c r="I18" s="93">
        <f>IF(A18&gt;0,(1-(J18/(E18*0.7))),"")</f>
        <v>0.42857142857142849</v>
      </c>
      <c r="J18" s="94">
        <f t="shared" si="0"/>
        <v>29.995999999999999</v>
      </c>
      <c r="K18" s="94">
        <f t="shared" si="1"/>
        <v>59.991999999999997</v>
      </c>
      <c r="L18" s="95">
        <v>0.64</v>
      </c>
    </row>
    <row r="19" spans="1:12" x14ac:dyDescent="0.3">
      <c r="A19" s="86">
        <v>4</v>
      </c>
      <c r="B19" s="87" t="s">
        <v>315</v>
      </c>
      <c r="C19" s="96" t="s">
        <v>316</v>
      </c>
      <c r="D19" s="89" t="s">
        <v>298</v>
      </c>
      <c r="E19" s="90">
        <v>17.989999999999998</v>
      </c>
      <c r="F19" s="101" t="s">
        <v>314</v>
      </c>
      <c r="G19" s="92">
        <f>IF(A19&gt;=4,0.6,IF(A19&lt;=3,0.45))</f>
        <v>0.6</v>
      </c>
      <c r="I19" s="93">
        <f>IF(A19&gt;0,(1-(J19/(E19*0.7))),"")</f>
        <v>0.42857142857142849</v>
      </c>
      <c r="J19" s="94">
        <f t="shared" si="0"/>
        <v>7.1959999999999997</v>
      </c>
      <c r="K19" s="94">
        <f t="shared" si="1"/>
        <v>28.783999999999999</v>
      </c>
      <c r="L19" s="95">
        <v>0.55000000000000004</v>
      </c>
    </row>
    <row r="20" spans="1:12" x14ac:dyDescent="0.3">
      <c r="A20" s="86">
        <v>4</v>
      </c>
      <c r="B20" s="102" t="s">
        <v>317</v>
      </c>
      <c r="C20" s="96" t="s">
        <v>318</v>
      </c>
      <c r="D20" s="89" t="s">
        <v>298</v>
      </c>
      <c r="E20" s="90">
        <v>16.989999999999998</v>
      </c>
      <c r="F20" s="91" t="s">
        <v>299</v>
      </c>
      <c r="G20" s="92">
        <f>IF(A20&gt;=4,0.64,IF(A20&lt;=3,0.45))</f>
        <v>0.64</v>
      </c>
      <c r="I20" s="93">
        <f>IF(A20&gt;0,(1-(J20/(E20*0.6))),"")</f>
        <v>0.4</v>
      </c>
      <c r="J20" s="94">
        <f t="shared" si="0"/>
        <v>6.1163999999999996</v>
      </c>
      <c r="K20" s="94">
        <f t="shared" si="1"/>
        <v>24.465599999999998</v>
      </c>
      <c r="L20" s="95">
        <v>0.72</v>
      </c>
    </row>
    <row r="21" spans="1:12" x14ac:dyDescent="0.3">
      <c r="A21" s="86">
        <v>4</v>
      </c>
      <c r="B21" s="87" t="s">
        <v>319</v>
      </c>
      <c r="C21" s="96" t="s">
        <v>320</v>
      </c>
      <c r="D21" s="89" t="s">
        <v>298</v>
      </c>
      <c r="E21" s="90">
        <v>17.989999999999998</v>
      </c>
      <c r="F21" s="91" t="s">
        <v>299</v>
      </c>
      <c r="G21" s="92">
        <f>IF(A21&gt;=4,0.64,IF(A21&lt;=3,0.45))</f>
        <v>0.64</v>
      </c>
      <c r="I21" s="93">
        <f>IF(A21&gt;0,(1-(J21/(E21*0.6))),"")</f>
        <v>0.4</v>
      </c>
      <c r="J21" s="94">
        <f t="shared" si="0"/>
        <v>6.476399999999999</v>
      </c>
      <c r="K21" s="94">
        <f t="shared" si="1"/>
        <v>25.905599999999996</v>
      </c>
      <c r="L21" s="95">
        <v>0.72</v>
      </c>
    </row>
    <row r="22" spans="1:12" x14ac:dyDescent="0.3">
      <c r="A22" s="86">
        <v>4</v>
      </c>
      <c r="B22" s="87" t="s">
        <v>321</v>
      </c>
      <c r="C22" s="96" t="s">
        <v>322</v>
      </c>
      <c r="D22" s="89" t="s">
        <v>298</v>
      </c>
      <c r="E22" s="90">
        <v>18.989999999999998</v>
      </c>
      <c r="F22" s="101" t="s">
        <v>323</v>
      </c>
      <c r="G22" s="92">
        <f>IF(A22&gt;=4,0.55,IF(A22&lt;=3,0.45))</f>
        <v>0.55000000000000004</v>
      </c>
      <c r="I22" s="93">
        <f>IF(A22&gt;0,(1-(J22/(E22*0.75))),"")</f>
        <v>0.4</v>
      </c>
      <c r="J22" s="94">
        <f t="shared" si="0"/>
        <v>8.5454999999999988</v>
      </c>
      <c r="K22" s="94">
        <f t="shared" si="1"/>
        <v>34.181999999999995</v>
      </c>
      <c r="L22" s="95">
        <v>0.64</v>
      </c>
    </row>
    <row r="23" spans="1:12" x14ac:dyDescent="0.3">
      <c r="A23" s="86">
        <v>4</v>
      </c>
      <c r="B23" s="87" t="s">
        <v>324</v>
      </c>
      <c r="C23" s="96" t="s">
        <v>325</v>
      </c>
      <c r="D23" s="89" t="s">
        <v>298</v>
      </c>
      <c r="E23" s="90">
        <v>9.99</v>
      </c>
      <c r="F23" s="91" t="s">
        <v>314</v>
      </c>
      <c r="G23" s="92">
        <f>IF(A23&gt;=4,0.6,IF(A23&lt;=3,0.45))</f>
        <v>0.6</v>
      </c>
      <c r="I23" s="93">
        <f>IF(A23&gt;0,(1-(J23/(E23*0.7))),"")</f>
        <v>0.42857142857142849</v>
      </c>
      <c r="J23" s="94">
        <f t="shared" si="0"/>
        <v>3.9960000000000004</v>
      </c>
      <c r="K23" s="94">
        <f t="shared" si="1"/>
        <v>15.984000000000002</v>
      </c>
      <c r="L23" s="95">
        <v>0.64</v>
      </c>
    </row>
    <row r="24" spans="1:12" x14ac:dyDescent="0.3">
      <c r="A24" s="86">
        <v>4</v>
      </c>
      <c r="B24" s="98" t="s">
        <v>326</v>
      </c>
      <c r="C24" s="99" t="s">
        <v>327</v>
      </c>
      <c r="D24" s="89" t="s">
        <v>298</v>
      </c>
      <c r="E24" s="100">
        <v>18.989999999999998</v>
      </c>
      <c r="F24" s="91" t="s">
        <v>299</v>
      </c>
      <c r="G24" s="92">
        <f>IF(A24&gt;=4,0.64,IF(A24&lt;=3,0.45))</f>
        <v>0.64</v>
      </c>
      <c r="I24" s="93">
        <f>IF(A24&gt;0,(1-(J24/(E24*0.6))),"")</f>
        <v>0.4</v>
      </c>
      <c r="J24" s="94">
        <f t="shared" si="0"/>
        <v>6.8363999999999994</v>
      </c>
      <c r="K24" s="94">
        <f t="shared" si="1"/>
        <v>27.345599999999997</v>
      </c>
      <c r="L24" s="95">
        <v>0.64</v>
      </c>
    </row>
    <row r="25" spans="1:12" ht="28.8" x14ac:dyDescent="0.3">
      <c r="A25" s="86">
        <v>2</v>
      </c>
      <c r="B25" s="87" t="s">
        <v>328</v>
      </c>
      <c r="C25" s="96" t="s">
        <v>329</v>
      </c>
      <c r="D25" s="89" t="s">
        <v>313</v>
      </c>
      <c r="E25" s="90">
        <v>74.989999999999995</v>
      </c>
      <c r="F25" s="101" t="s">
        <v>314</v>
      </c>
      <c r="G25" s="92">
        <f>IF(A25&gt;=2,0.6,IF(A25&lt;=1,0.45))</f>
        <v>0.6</v>
      </c>
      <c r="I25" s="93">
        <f>IF(A25&gt;0,(1-(J25/(E25*0.7))),"")</f>
        <v>0.42857142857142849</v>
      </c>
      <c r="J25" s="94">
        <f t="shared" si="0"/>
        <v>29.995999999999999</v>
      </c>
      <c r="K25" s="94">
        <f t="shared" si="1"/>
        <v>59.991999999999997</v>
      </c>
      <c r="L25" s="95">
        <v>0.64</v>
      </c>
    </row>
    <row r="26" spans="1:12" x14ac:dyDescent="0.3">
      <c r="A26" s="86">
        <v>4</v>
      </c>
      <c r="B26" s="87" t="s">
        <v>330</v>
      </c>
      <c r="C26" s="96" t="s">
        <v>331</v>
      </c>
      <c r="D26" s="89" t="s">
        <v>298</v>
      </c>
      <c r="E26" s="90">
        <v>18.989999999999998</v>
      </c>
      <c r="F26" s="101" t="s">
        <v>332</v>
      </c>
      <c r="G26" s="92">
        <f>IF(A26&gt;=4,0.6,IF(A26&lt;=3,0.45))</f>
        <v>0.6</v>
      </c>
      <c r="I26" s="93">
        <f>IF(A26&gt;0,(1-(J26/(E26*0.7))),"")</f>
        <v>0.42857142857142849</v>
      </c>
      <c r="J26" s="94">
        <f t="shared" si="0"/>
        <v>7.5960000000000001</v>
      </c>
      <c r="K26" s="94">
        <f t="shared" si="1"/>
        <v>30.384</v>
      </c>
      <c r="L26" s="95">
        <v>0.64</v>
      </c>
    </row>
    <row r="27" spans="1:12" ht="28.8" x14ac:dyDescent="0.3">
      <c r="A27" s="86">
        <v>2</v>
      </c>
      <c r="B27" s="87" t="s">
        <v>333</v>
      </c>
      <c r="C27" s="96" t="s">
        <v>334</v>
      </c>
      <c r="D27" s="89" t="s">
        <v>313</v>
      </c>
      <c r="E27" s="90">
        <v>74.989999999999995</v>
      </c>
      <c r="F27" s="101" t="s">
        <v>314</v>
      </c>
      <c r="G27" s="92">
        <f>IF(A27&gt;=2,0.6,IF(A27&lt;=1,0.45))</f>
        <v>0.6</v>
      </c>
      <c r="I27" s="93">
        <f>IF(A27&gt;0,(1-(J27/(E27*0.7))),"")</f>
        <v>0.42857142857142849</v>
      </c>
      <c r="J27" s="94">
        <f t="shared" si="0"/>
        <v>29.995999999999999</v>
      </c>
      <c r="K27" s="94">
        <f t="shared" si="1"/>
        <v>59.991999999999997</v>
      </c>
      <c r="L27" s="95">
        <v>0.64</v>
      </c>
    </row>
    <row r="28" spans="1:12" ht="28.8" x14ac:dyDescent="0.3">
      <c r="A28" s="86">
        <v>2</v>
      </c>
      <c r="B28" s="103" t="s">
        <v>335</v>
      </c>
      <c r="C28" s="99" t="s">
        <v>336</v>
      </c>
      <c r="D28" s="89" t="s">
        <v>313</v>
      </c>
      <c r="E28" s="100">
        <v>32.99</v>
      </c>
      <c r="F28" s="101" t="s">
        <v>299</v>
      </c>
      <c r="G28" s="92">
        <f>IF(A28&gt;=2,0.64,IF(A28&lt;=1,0.45))</f>
        <v>0.64</v>
      </c>
      <c r="I28" s="93">
        <f>IF(A28&gt;0,(1-(J28/(E28*0.6))),"")</f>
        <v>0.4</v>
      </c>
      <c r="J28" s="94">
        <f t="shared" si="0"/>
        <v>11.8764</v>
      </c>
      <c r="K28" s="94">
        <f t="shared" si="1"/>
        <v>23.752800000000001</v>
      </c>
      <c r="L28" s="95">
        <v>0.6</v>
      </c>
    </row>
    <row r="29" spans="1:12" ht="28.8" x14ac:dyDescent="0.3">
      <c r="A29" s="86">
        <v>2</v>
      </c>
      <c r="B29" s="87" t="s">
        <v>337</v>
      </c>
      <c r="C29" s="96" t="s">
        <v>338</v>
      </c>
      <c r="D29" s="89" t="s">
        <v>313</v>
      </c>
      <c r="E29" s="90">
        <v>44.99</v>
      </c>
      <c r="F29" s="101" t="s">
        <v>299</v>
      </c>
      <c r="G29" s="92">
        <f>IF(A29&gt;=2,0.64,IF(A29&lt;=1,0.45))</f>
        <v>0.64</v>
      </c>
      <c r="I29" s="93">
        <f>IF(A29&gt;0,(1-(J29/(E29*0.6))),"")</f>
        <v>0.4</v>
      </c>
      <c r="J29" s="94">
        <f t="shared" si="0"/>
        <v>16.196400000000001</v>
      </c>
      <c r="K29" s="94">
        <f t="shared" si="1"/>
        <v>32.392800000000001</v>
      </c>
      <c r="L29" s="95">
        <v>0.6</v>
      </c>
    </row>
    <row r="30" spans="1:12" x14ac:dyDescent="0.3">
      <c r="A30" s="86">
        <v>2</v>
      </c>
      <c r="B30" s="87" t="s">
        <v>339</v>
      </c>
      <c r="C30" s="96" t="s">
        <v>340</v>
      </c>
      <c r="D30" s="89" t="s">
        <v>313</v>
      </c>
      <c r="E30" s="90">
        <v>44.99</v>
      </c>
      <c r="F30" s="101" t="s">
        <v>299</v>
      </c>
      <c r="G30" s="92">
        <f>IF(A30&gt;=2,0.64,IF(A30&lt;=1,0.45))</f>
        <v>0.64</v>
      </c>
      <c r="I30" s="93">
        <f>IF(A30&gt;0,(1-(J30/(E30*0.6))),"")</f>
        <v>0.4</v>
      </c>
      <c r="J30" s="94">
        <f t="shared" si="0"/>
        <v>16.196400000000001</v>
      </c>
      <c r="K30" s="94">
        <f t="shared" si="1"/>
        <v>32.392800000000001</v>
      </c>
      <c r="L30" s="95">
        <v>0.6</v>
      </c>
    </row>
    <row r="31" spans="1:12" ht="28.8" x14ac:dyDescent="0.3">
      <c r="A31" s="86">
        <v>2</v>
      </c>
      <c r="B31" s="87" t="s">
        <v>341</v>
      </c>
      <c r="C31" s="96" t="s">
        <v>342</v>
      </c>
      <c r="D31" s="89" t="s">
        <v>313</v>
      </c>
      <c r="E31" s="90">
        <v>24.99</v>
      </c>
      <c r="F31" s="101" t="s">
        <v>302</v>
      </c>
      <c r="G31" s="92">
        <f>IF(A31&gt;=2,0.55,IF(A31&lt;=1,0.45))</f>
        <v>0.55000000000000004</v>
      </c>
      <c r="I31" s="93">
        <f>IF(A31&gt;0,(1-(J31/(E31*0.75))),"")</f>
        <v>0.40000000000000013</v>
      </c>
      <c r="J31" s="94">
        <f t="shared" si="0"/>
        <v>11.245499999999998</v>
      </c>
      <c r="K31" s="94">
        <f t="shared" si="1"/>
        <v>22.490999999999996</v>
      </c>
      <c r="L31" s="95">
        <v>0.55000000000000004</v>
      </c>
    </row>
    <row r="32" spans="1:12" ht="28.8" x14ac:dyDescent="0.3">
      <c r="A32" s="86">
        <v>2</v>
      </c>
      <c r="B32" s="87" t="s">
        <v>343</v>
      </c>
      <c r="C32" s="96" t="s">
        <v>344</v>
      </c>
      <c r="D32" s="89" t="s">
        <v>313</v>
      </c>
      <c r="E32" s="90">
        <v>24.99</v>
      </c>
      <c r="F32" s="101" t="s">
        <v>302</v>
      </c>
      <c r="G32" s="92">
        <f>IF(A32&gt;=2,0.55,IF(A32&lt;=1,0.45))</f>
        <v>0.55000000000000004</v>
      </c>
      <c r="I32" s="93">
        <f>IF(A32&gt;0,(1-(J32/(E32*0.75))),"")</f>
        <v>0.40000000000000013</v>
      </c>
      <c r="J32" s="94">
        <f t="shared" si="0"/>
        <v>11.245499999999998</v>
      </c>
      <c r="K32" s="94">
        <f t="shared" si="1"/>
        <v>22.490999999999996</v>
      </c>
      <c r="L32" s="95">
        <v>0.55000000000000004</v>
      </c>
    </row>
    <row r="33" spans="1:12" ht="28.8" x14ac:dyDescent="0.3">
      <c r="A33" s="86">
        <v>2</v>
      </c>
      <c r="B33" s="87" t="s">
        <v>345</v>
      </c>
      <c r="C33" s="96" t="s">
        <v>346</v>
      </c>
      <c r="D33" s="89" t="s">
        <v>313</v>
      </c>
      <c r="E33" s="90">
        <v>79.989999999999995</v>
      </c>
      <c r="F33" s="101" t="s">
        <v>299</v>
      </c>
      <c r="G33" s="92">
        <f>IF(A33&gt;=2,0.64,IF(A33&lt;=1,0.45))</f>
        <v>0.64</v>
      </c>
      <c r="I33" s="93">
        <f>IF(A33&gt;0,(1-(J33/(E33*0.6))),"")</f>
        <v>0.39999999999999991</v>
      </c>
      <c r="J33" s="94">
        <f t="shared" si="0"/>
        <v>28.796399999999998</v>
      </c>
      <c r="K33" s="94">
        <f t="shared" si="1"/>
        <v>57.592799999999997</v>
      </c>
      <c r="L33" s="95">
        <v>0.64</v>
      </c>
    </row>
    <row r="34" spans="1:12" ht="28.8" x14ac:dyDescent="0.3">
      <c r="A34" s="86">
        <v>2</v>
      </c>
      <c r="B34" s="87" t="s">
        <v>347</v>
      </c>
      <c r="C34" s="96" t="s">
        <v>348</v>
      </c>
      <c r="D34" s="89" t="s">
        <v>313</v>
      </c>
      <c r="E34" s="90">
        <v>79.989999999999995</v>
      </c>
      <c r="F34" s="101" t="s">
        <v>299</v>
      </c>
      <c r="G34" s="92">
        <f>IF(A34&gt;=2,0.64,IF(A34&lt;=1,0.45))</f>
        <v>0.64</v>
      </c>
      <c r="I34" s="93">
        <f>IF(A34&gt;0,(1-(J34/(E34*0.6))),"")</f>
        <v>0.39999999999999991</v>
      </c>
      <c r="J34" s="94">
        <f t="shared" si="0"/>
        <v>28.796399999999998</v>
      </c>
      <c r="K34" s="94">
        <f t="shared" si="1"/>
        <v>57.592799999999997</v>
      </c>
      <c r="L34" s="95">
        <v>0.64</v>
      </c>
    </row>
    <row r="35" spans="1:12" ht="28.8" x14ac:dyDescent="0.3">
      <c r="A35" s="86">
        <v>2</v>
      </c>
      <c r="B35" s="103" t="s">
        <v>349</v>
      </c>
      <c r="C35" s="99" t="s">
        <v>350</v>
      </c>
      <c r="D35" s="89" t="s">
        <v>313</v>
      </c>
      <c r="E35" s="100">
        <v>74.989999999999995</v>
      </c>
      <c r="F35" s="101" t="s">
        <v>314</v>
      </c>
      <c r="G35" s="92">
        <f>IF(A35&gt;=2,0.6,IF(A35&lt;=1,0.45))</f>
        <v>0.6</v>
      </c>
      <c r="I35" s="93">
        <f>IF(A35&gt;0,(1-(J35/(E35*0.7))),"")</f>
        <v>0.42857142857142849</v>
      </c>
      <c r="J35" s="94">
        <f t="shared" si="0"/>
        <v>29.995999999999999</v>
      </c>
      <c r="K35" s="94">
        <f t="shared" si="1"/>
        <v>59.991999999999997</v>
      </c>
      <c r="L35" s="95">
        <v>0.64</v>
      </c>
    </row>
    <row r="36" spans="1:12" x14ac:dyDescent="0.3">
      <c r="A36" s="86">
        <v>4</v>
      </c>
      <c r="B36" s="87" t="s">
        <v>351</v>
      </c>
      <c r="C36" s="96" t="s">
        <v>352</v>
      </c>
      <c r="D36" s="89" t="s">
        <v>298</v>
      </c>
      <c r="E36" s="90">
        <v>12.99</v>
      </c>
      <c r="F36" s="104" t="s">
        <v>353</v>
      </c>
      <c r="G36" s="92">
        <f>IF(A36&gt;=4,0.52,IF(A36&lt;=3,0.45))</f>
        <v>0.52</v>
      </c>
      <c r="I36" s="93">
        <f>IF(A36&gt;0,(1-(J36/(E36*0.8))),"")</f>
        <v>0.40000000000000013</v>
      </c>
      <c r="J36" s="94">
        <f t="shared" si="0"/>
        <v>6.2351999999999999</v>
      </c>
      <c r="K36" s="94">
        <f t="shared" si="1"/>
        <v>24.940799999999999</v>
      </c>
      <c r="L36" s="95">
        <v>0.64</v>
      </c>
    </row>
    <row r="37" spans="1:12" x14ac:dyDescent="0.3">
      <c r="A37" s="86">
        <v>4</v>
      </c>
      <c r="B37" s="87" t="s">
        <v>354</v>
      </c>
      <c r="C37" s="96" t="s">
        <v>355</v>
      </c>
      <c r="D37" s="89" t="s">
        <v>298</v>
      </c>
      <c r="E37" s="90">
        <v>26.99</v>
      </c>
      <c r="F37" s="101" t="s">
        <v>314</v>
      </c>
      <c r="G37" s="92">
        <f>IF(A37&gt;=4,0.6,IF(A37&lt;=3,0.45))</f>
        <v>0.6</v>
      </c>
      <c r="I37" s="93">
        <f>IF(A37&gt;0,(1-(J37/(E37*0.7))),"")</f>
        <v>0.42857142857142849</v>
      </c>
      <c r="J37" s="94">
        <f t="shared" si="0"/>
        <v>10.795999999999999</v>
      </c>
      <c r="K37" s="94">
        <f t="shared" si="1"/>
        <v>43.183999999999997</v>
      </c>
      <c r="L37" s="95">
        <v>0.75</v>
      </c>
    </row>
    <row r="38" spans="1:12" x14ac:dyDescent="0.3">
      <c r="A38" s="86">
        <v>4</v>
      </c>
      <c r="B38" s="103" t="s">
        <v>356</v>
      </c>
      <c r="C38" s="99" t="s">
        <v>357</v>
      </c>
      <c r="D38" s="89" t="s">
        <v>298</v>
      </c>
      <c r="E38" s="100">
        <v>24.99</v>
      </c>
      <c r="F38" s="91" t="s">
        <v>299</v>
      </c>
      <c r="G38" s="92">
        <f>IF(A38&gt;=4,0.64,IF(A38&lt;=3,0.45))</f>
        <v>0.64</v>
      </c>
      <c r="I38" s="93">
        <f>IF(A38&gt;0,(1-(J38/(E38*0.6))),"")</f>
        <v>0.39999999999999991</v>
      </c>
      <c r="J38" s="94">
        <f t="shared" si="0"/>
        <v>8.9963999999999995</v>
      </c>
      <c r="K38" s="94">
        <f t="shared" si="1"/>
        <v>35.985599999999998</v>
      </c>
      <c r="L38" s="95">
        <v>0.64</v>
      </c>
    </row>
    <row r="39" spans="1:12" x14ac:dyDescent="0.3">
      <c r="A39" s="86">
        <v>4</v>
      </c>
      <c r="B39" s="87" t="s">
        <v>358</v>
      </c>
      <c r="C39" s="96" t="s">
        <v>359</v>
      </c>
      <c r="D39" s="89" t="s">
        <v>298</v>
      </c>
      <c r="E39" s="90">
        <v>19.989999999999998</v>
      </c>
      <c r="F39" s="91" t="s">
        <v>299</v>
      </c>
      <c r="G39" s="92">
        <f t="shared" ref="G39:G40" si="2">IF(A39&gt;=4,0.64,IF(A39&lt;=3,0.45))</f>
        <v>0.64</v>
      </c>
      <c r="I39" s="93">
        <f t="shared" ref="I39:I40" si="3">IF(A39&gt;0,(1-(J39/(E39*0.6))),"")</f>
        <v>0.4</v>
      </c>
      <c r="J39" s="94">
        <f t="shared" si="0"/>
        <v>7.1963999999999988</v>
      </c>
      <c r="K39" s="94">
        <f t="shared" si="1"/>
        <v>28.785599999999995</v>
      </c>
      <c r="L39" s="95">
        <v>0.57999999999999996</v>
      </c>
    </row>
    <row r="40" spans="1:12" x14ac:dyDescent="0.3">
      <c r="A40" s="86">
        <v>4</v>
      </c>
      <c r="B40" s="87" t="s">
        <v>360</v>
      </c>
      <c r="C40" s="96" t="s">
        <v>361</v>
      </c>
      <c r="D40" s="89" t="s">
        <v>298</v>
      </c>
      <c r="E40" s="90">
        <v>16.989999999999998</v>
      </c>
      <c r="F40" s="91" t="s">
        <v>299</v>
      </c>
      <c r="G40" s="92">
        <f t="shared" si="2"/>
        <v>0.64</v>
      </c>
      <c r="I40" s="93">
        <f t="shared" si="3"/>
        <v>0.4</v>
      </c>
      <c r="J40" s="94">
        <f t="shared" si="0"/>
        <v>6.1163999999999996</v>
      </c>
      <c r="K40" s="94">
        <f t="shared" si="1"/>
        <v>24.465599999999998</v>
      </c>
      <c r="L40" s="95">
        <v>0.75</v>
      </c>
    </row>
    <row r="41" spans="1:12" ht="15" thickBot="1" x14ac:dyDescent="0.35">
      <c r="A41" s="86"/>
      <c r="B41" s="87"/>
      <c r="C41" s="105"/>
      <c r="D41" s="89"/>
      <c r="E41" s="106"/>
      <c r="F41" s="101"/>
      <c r="G41" s="93"/>
      <c r="I41" s="107" t="str">
        <f>IF(A41&gt;0,(1-(J41/(#REF!))),"")</f>
        <v/>
      </c>
      <c r="J41" s="94" t="str">
        <f t="shared" si="0"/>
        <v/>
      </c>
      <c r="K41" s="94" t="str">
        <f t="shared" si="1"/>
        <v/>
      </c>
    </row>
    <row r="42" spans="1:12" ht="15.6" x14ac:dyDescent="0.3">
      <c r="A42" s="81"/>
      <c r="B42" s="82"/>
      <c r="C42" s="83" t="s">
        <v>362</v>
      </c>
      <c r="D42" s="81"/>
      <c r="E42" s="82"/>
      <c r="F42" s="82"/>
      <c r="G42" s="82"/>
      <c r="I42" s="84"/>
      <c r="J42" s="85"/>
      <c r="K42" s="85"/>
    </row>
    <row r="43" spans="1:12" x14ac:dyDescent="0.3">
      <c r="A43" s="108">
        <f>ROUNDUP(SUMIF($F$11:$F$42,F43,$A$11:$A$42)/14,0)</f>
        <v>2</v>
      </c>
      <c r="B43" s="105" t="s">
        <v>363</v>
      </c>
      <c r="C43" s="105" t="s">
        <v>364</v>
      </c>
      <c r="D43" s="108"/>
      <c r="E43" s="90">
        <v>0</v>
      </c>
      <c r="F43" s="109" t="s">
        <v>302</v>
      </c>
      <c r="G43" s="105"/>
      <c r="I43" s="110"/>
      <c r="J43" s="94"/>
      <c r="K43" s="94"/>
    </row>
    <row r="44" spans="1:12" x14ac:dyDescent="0.3">
      <c r="A44" s="111">
        <f>ROUNDUP(SUMIF($F$11:$F$42,F44,$A$11:$A$42)/14,0)</f>
        <v>3</v>
      </c>
      <c r="B44" s="112">
        <v>9780310270089</v>
      </c>
      <c r="C44" s="105" t="s">
        <v>365</v>
      </c>
      <c r="D44" s="108"/>
      <c r="E44" s="90">
        <v>0</v>
      </c>
      <c r="F44" s="109" t="s">
        <v>299</v>
      </c>
      <c r="G44" s="105"/>
      <c r="I44" s="110"/>
      <c r="J44" s="94"/>
      <c r="K44" s="94"/>
    </row>
    <row r="45" spans="1:12" x14ac:dyDescent="0.3">
      <c r="A45" s="111">
        <f>ROUNDUP(SUMIF($F$11:$F$42,F45,$A$11:$A$42)/14,0)</f>
        <v>0</v>
      </c>
      <c r="B45" s="113">
        <v>9780310264040</v>
      </c>
      <c r="C45" s="114" t="s">
        <v>366</v>
      </c>
      <c r="D45" s="108"/>
      <c r="E45" s="90">
        <v>0</v>
      </c>
      <c r="F45" s="109">
        <v>74.97</v>
      </c>
      <c r="G45" s="105"/>
      <c r="I45" s="110"/>
      <c r="J45" s="94"/>
      <c r="K45" s="94"/>
    </row>
    <row r="46" spans="1:12" s="118" customFormat="1" ht="18" x14ac:dyDescent="0.25">
      <c r="A46" s="115"/>
      <c r="B46" s="116" t="s">
        <v>367</v>
      </c>
      <c r="C46" s="117">
        <f>SUM(A11:A42)</f>
        <v>94</v>
      </c>
      <c r="D46" s="115"/>
      <c r="I46" s="119" t="s">
        <v>368</v>
      </c>
      <c r="J46" s="120"/>
      <c r="K46" s="120"/>
    </row>
    <row r="47" spans="1:12" s="118" customFormat="1" ht="18" x14ac:dyDescent="0.25">
      <c r="A47" s="115"/>
      <c r="B47" s="116" t="s">
        <v>369</v>
      </c>
      <c r="C47" s="121">
        <f>SUM(K11:K42)</f>
        <v>963.7059999999999</v>
      </c>
      <c r="D47" s="115"/>
      <c r="I47" s="119" t="e">
        <f>AVERAGE(I42:I42)</f>
        <v>#DIV/0!</v>
      </c>
      <c r="J47" s="120"/>
      <c r="K47" s="120"/>
    </row>
  </sheetData>
  <mergeCells count="7">
    <mergeCell ref="A9:G9"/>
    <mergeCell ref="E3:F3"/>
    <mergeCell ref="E4:F4"/>
    <mergeCell ref="E5:F5"/>
    <mergeCell ref="E6:F6"/>
    <mergeCell ref="E7:F7"/>
    <mergeCell ref="E8:F8"/>
  </mergeCells>
  <conditionalFormatting sqref="B31:B1048576 B1:B23 B25:B29">
    <cfRule type="duplicateValues" dxfId="5" priority="5"/>
    <cfRule type="duplicateValues" dxfId="4" priority="6"/>
  </conditionalFormatting>
  <conditionalFormatting sqref="B30">
    <cfRule type="duplicateValues" dxfId="3" priority="3"/>
    <cfRule type="duplicateValues" dxfId="2" priority="4"/>
  </conditionalFormatting>
  <conditionalFormatting sqref="B24">
    <cfRule type="duplicateValues" dxfId="1" priority="1"/>
    <cfRule type="duplicateValues" dxfId="0" priority="2"/>
  </conditionalFormatting>
  <printOptions horizontalCentered="1"/>
  <pageMargins left="0.2" right="0.2" top="0.25" bottom="0.25" header="0.3" footer="0.3"/>
  <pageSetup scale="96" fitToHeight="0" orientation="portrait" r:id="rId1"/>
  <rowBreaks count="1" manualBreakCount="1">
    <brk id="41" max="7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FE1A-0801-4AE4-A839-04A6B02D56B6}">
  <sheetPr>
    <pageSetUpPr fitToPage="1"/>
  </sheetPr>
  <dimension ref="A1:N30"/>
  <sheetViews>
    <sheetView workbookViewId="0">
      <selection activeCell="N23" sqref="N23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5.109375" style="16" customWidth="1"/>
    <col min="7" max="7" width="12" style="16" customWidth="1"/>
    <col min="8" max="8" width="2.33203125" style="16" customWidth="1"/>
    <col min="9" max="9" width="6.664062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8.77734375" style="16"/>
    <col min="15" max="15" width="7.109375" style="16" customWidth="1"/>
    <col min="16" max="16384" width="8.77734375" style="16"/>
  </cols>
  <sheetData>
    <row r="1" spans="2:13" s="21" customFormat="1" ht="75" customHeight="1" thickBot="1" x14ac:dyDescent="0.4">
      <c r="B1" s="22"/>
      <c r="C1" s="23"/>
      <c r="D1" s="5"/>
      <c r="E1" s="5"/>
      <c r="F1" s="5"/>
      <c r="G1" s="149" t="s">
        <v>38</v>
      </c>
      <c r="H1" s="150"/>
      <c r="I1" s="150"/>
      <c r="J1" s="150"/>
      <c r="K1" s="150"/>
      <c r="L1" s="150"/>
      <c r="M1" s="151"/>
    </row>
    <row r="2" spans="2:13" s="21" customFormat="1" ht="13.2" customHeight="1" x14ac:dyDescent="0.25">
      <c r="B2" s="22"/>
      <c r="D2" s="25"/>
      <c r="E2" s="25"/>
      <c r="F2" s="25"/>
      <c r="G2" s="152" t="s">
        <v>16</v>
      </c>
      <c r="H2" s="153"/>
      <c r="I2" s="153"/>
      <c r="J2" s="153"/>
      <c r="K2" s="153"/>
      <c r="L2" s="153"/>
      <c r="M2" s="154"/>
    </row>
    <row r="3" spans="2:13" s="21" customFormat="1" ht="13.2" customHeight="1" x14ac:dyDescent="0.25">
      <c r="B3" s="22"/>
      <c r="D3" s="25"/>
      <c r="E3" s="25"/>
      <c r="F3" s="25"/>
      <c r="G3" s="155"/>
      <c r="H3" s="156"/>
      <c r="I3" s="156"/>
      <c r="J3" s="156"/>
      <c r="K3" s="156"/>
      <c r="L3" s="156"/>
      <c r="M3" s="157"/>
    </row>
    <row r="4" spans="2:13" s="21" customFormat="1" ht="19.2" customHeight="1" x14ac:dyDescent="0.25">
      <c r="B4" s="22"/>
      <c r="D4" s="25"/>
      <c r="E4" s="25"/>
      <c r="F4" s="25"/>
      <c r="G4" s="155"/>
      <c r="H4" s="156"/>
      <c r="I4" s="156"/>
      <c r="J4" s="156"/>
      <c r="K4" s="156"/>
      <c r="L4" s="156"/>
      <c r="M4" s="157"/>
    </row>
    <row r="5" spans="2:13" s="21" customFormat="1" ht="22.5" customHeight="1" thickBot="1" x14ac:dyDescent="0.3">
      <c r="B5" s="22"/>
      <c r="D5" s="25"/>
      <c r="E5" s="25"/>
      <c r="F5" s="25"/>
      <c r="G5" s="210"/>
      <c r="H5" s="211"/>
      <c r="I5" s="211"/>
      <c r="J5" s="211"/>
      <c r="K5" s="211"/>
      <c r="L5" s="211"/>
      <c r="M5" s="212"/>
    </row>
    <row r="6" spans="2:13" s="21" customFormat="1" x14ac:dyDescent="0.25">
      <c r="B6" s="22"/>
      <c r="G6" s="22"/>
      <c r="H6" s="22"/>
      <c r="I6" s="22"/>
      <c r="J6" s="22"/>
    </row>
    <row r="7" spans="2:13" s="21" customFormat="1" x14ac:dyDescent="0.25">
      <c r="B7" s="22"/>
      <c r="G7" s="22"/>
      <c r="H7" s="22"/>
      <c r="I7" s="22"/>
      <c r="J7" s="22"/>
    </row>
    <row r="8" spans="2:13" s="21" customFormat="1" x14ac:dyDescent="0.25">
      <c r="B8" s="22"/>
      <c r="G8" s="22"/>
      <c r="H8" s="22"/>
      <c r="I8" s="22"/>
      <c r="J8" s="22"/>
    </row>
    <row r="9" spans="2:13" s="21" customFormat="1" x14ac:dyDescent="0.25">
      <c r="B9" s="22"/>
      <c r="G9" s="22"/>
      <c r="H9" s="22"/>
      <c r="I9" s="22"/>
      <c r="J9" s="22"/>
    </row>
    <row r="10" spans="2:13" s="21" customFormat="1" x14ac:dyDescent="0.25">
      <c r="B10" s="22"/>
      <c r="G10" s="22"/>
      <c r="H10" s="22"/>
      <c r="I10" s="22"/>
      <c r="J10" s="22"/>
    </row>
    <row r="11" spans="2:13" s="21" customFormat="1" x14ac:dyDescent="0.25">
      <c r="B11" s="22"/>
      <c r="G11" s="22"/>
      <c r="H11" s="22"/>
      <c r="I11" s="22"/>
      <c r="J11" s="22"/>
    </row>
    <row r="12" spans="2:13" s="21" customFormat="1" x14ac:dyDescent="0.25">
      <c r="B12" s="22"/>
      <c r="G12" s="22"/>
      <c r="H12" s="22"/>
      <c r="I12" s="22"/>
      <c r="J12" s="22"/>
    </row>
    <row r="13" spans="2:13" s="21" customFormat="1" x14ac:dyDescent="0.25">
      <c r="B13" s="22"/>
      <c r="G13" s="22"/>
      <c r="H13" s="22"/>
      <c r="I13" s="22"/>
      <c r="J13" s="22"/>
    </row>
    <row r="14" spans="2:13" s="21" customFormat="1" x14ac:dyDescent="0.25">
      <c r="B14" s="22"/>
      <c r="G14" s="22"/>
      <c r="H14" s="22"/>
      <c r="I14" s="22"/>
      <c r="J14" s="22"/>
    </row>
    <row r="15" spans="2:13" s="21" customFormat="1" x14ac:dyDescent="0.25">
      <c r="B15" s="22"/>
      <c r="G15" s="22"/>
      <c r="H15" s="22"/>
      <c r="I15" s="22"/>
      <c r="J15" s="22"/>
    </row>
    <row r="16" spans="2:13" s="21" customFormat="1" x14ac:dyDescent="0.25">
      <c r="B16" s="22"/>
      <c r="G16" s="22"/>
      <c r="H16" s="22"/>
      <c r="I16" s="22"/>
      <c r="J16" s="22"/>
    </row>
    <row r="17" spans="1:14" s="21" customFormat="1" x14ac:dyDescent="0.25">
      <c r="B17" s="22"/>
      <c r="G17" s="22"/>
      <c r="H17" s="22"/>
      <c r="I17" s="22"/>
      <c r="J17" s="22"/>
    </row>
    <row r="18" spans="1:14" s="21" customFormat="1" x14ac:dyDescent="0.25">
      <c r="B18" s="22"/>
      <c r="G18" s="22"/>
      <c r="H18" s="22"/>
      <c r="I18" s="22"/>
      <c r="J18" s="22"/>
    </row>
    <row r="19" spans="1:14" s="21" customFormat="1" x14ac:dyDescent="0.25">
      <c r="B19" s="22"/>
      <c r="G19" s="22"/>
      <c r="H19" s="22"/>
      <c r="I19" s="22"/>
      <c r="J19" s="22"/>
    </row>
    <row r="20" spans="1:14" ht="12.75" customHeight="1" x14ac:dyDescent="0.25">
      <c r="A20" s="202" t="s">
        <v>0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4"/>
    </row>
    <row r="21" spans="1:14" ht="25.5" customHeight="1" x14ac:dyDescent="0.25">
      <c r="A21" s="205" t="s">
        <v>1</v>
      </c>
      <c r="B21" s="205"/>
      <c r="C21" s="39" t="s">
        <v>2</v>
      </c>
      <c r="D21" s="39" t="s">
        <v>3</v>
      </c>
      <c r="E21" s="205" t="s">
        <v>4</v>
      </c>
      <c r="F21" s="205"/>
      <c r="G21" s="205"/>
      <c r="H21" s="205" t="s">
        <v>5</v>
      </c>
      <c r="I21" s="205"/>
      <c r="J21" s="39" t="s">
        <v>6</v>
      </c>
      <c r="K21" s="39" t="s">
        <v>7</v>
      </c>
      <c r="L21" s="39" t="s">
        <v>8</v>
      </c>
      <c r="M21" s="39" t="s">
        <v>9</v>
      </c>
    </row>
    <row r="22" spans="1:14" ht="15.9" customHeight="1" x14ac:dyDescent="0.25">
      <c r="A22" s="137" t="s">
        <v>179</v>
      </c>
      <c r="B22" s="138"/>
      <c r="C22" s="32" t="s">
        <v>180</v>
      </c>
      <c r="D22" s="33" t="s">
        <v>44</v>
      </c>
      <c r="E22" s="139">
        <v>9781514004241</v>
      </c>
      <c r="F22" s="140"/>
      <c r="G22" s="141"/>
      <c r="H22" s="162"/>
      <c r="I22" s="163"/>
      <c r="J22" s="15">
        <v>16</v>
      </c>
      <c r="K22" s="45"/>
      <c r="L22" s="45"/>
      <c r="M22" s="45"/>
      <c r="N22" s="46"/>
    </row>
    <row r="23" spans="1:14" ht="17.100000000000001" customHeight="1" x14ac:dyDescent="0.25">
      <c r="A23" s="123" t="s">
        <v>181</v>
      </c>
      <c r="B23" s="124"/>
      <c r="C23" s="35" t="s">
        <v>182</v>
      </c>
      <c r="D23" s="34" t="s">
        <v>44</v>
      </c>
      <c r="E23" s="125">
        <v>9781514004272</v>
      </c>
      <c r="F23" s="126"/>
      <c r="G23" s="127"/>
      <c r="H23" s="164"/>
      <c r="I23" s="165"/>
      <c r="J23" s="12">
        <v>17</v>
      </c>
      <c r="K23" s="47"/>
      <c r="L23" s="47"/>
      <c r="M23" s="47"/>
      <c r="N23" s="46"/>
    </row>
    <row r="24" spans="1:14" ht="15.9" customHeight="1" x14ac:dyDescent="0.25">
      <c r="A24" s="137" t="s">
        <v>183</v>
      </c>
      <c r="B24" s="138"/>
      <c r="C24" s="32" t="s">
        <v>182</v>
      </c>
      <c r="D24" s="33" t="s">
        <v>44</v>
      </c>
      <c r="E24" s="139">
        <v>9781514004265</v>
      </c>
      <c r="F24" s="140"/>
      <c r="G24" s="141"/>
      <c r="H24" s="162"/>
      <c r="I24" s="163"/>
      <c r="J24" s="15">
        <v>17</v>
      </c>
      <c r="K24" s="45"/>
      <c r="L24" s="45"/>
      <c r="M24" s="45"/>
      <c r="N24" s="46"/>
    </row>
    <row r="25" spans="1:14" ht="15.9" customHeight="1" x14ac:dyDescent="0.25">
      <c r="A25" s="123" t="s">
        <v>184</v>
      </c>
      <c r="B25" s="124"/>
      <c r="C25" s="35" t="s">
        <v>185</v>
      </c>
      <c r="D25" s="34" t="s">
        <v>44</v>
      </c>
      <c r="E25" s="125">
        <v>9780830848515</v>
      </c>
      <c r="F25" s="126"/>
      <c r="G25" s="127"/>
      <c r="H25" s="164"/>
      <c r="I25" s="165"/>
      <c r="J25" s="12">
        <v>22</v>
      </c>
      <c r="K25" s="47"/>
      <c r="L25" s="47"/>
      <c r="M25" s="47"/>
      <c r="N25" s="46"/>
    </row>
    <row r="26" spans="1:14" ht="17.100000000000001" customHeight="1" x14ac:dyDescent="0.25">
      <c r="A26" s="137" t="s">
        <v>186</v>
      </c>
      <c r="B26" s="138"/>
      <c r="C26" s="32" t="s">
        <v>185</v>
      </c>
      <c r="D26" s="33" t="s">
        <v>44</v>
      </c>
      <c r="E26" s="139">
        <v>9780830848478</v>
      </c>
      <c r="F26" s="140"/>
      <c r="G26" s="141"/>
      <c r="H26" s="162"/>
      <c r="I26" s="163"/>
      <c r="J26" s="15">
        <v>12</v>
      </c>
      <c r="K26" s="45"/>
      <c r="L26" s="45"/>
      <c r="M26" s="45"/>
      <c r="N26" s="46"/>
    </row>
    <row r="27" spans="1:14" ht="15.9" customHeight="1" x14ac:dyDescent="0.25">
      <c r="A27" s="123" t="s">
        <v>187</v>
      </c>
      <c r="B27" s="124"/>
      <c r="C27" s="35" t="s">
        <v>188</v>
      </c>
      <c r="D27" s="34" t="s">
        <v>44</v>
      </c>
      <c r="E27" s="125">
        <v>9781514002261</v>
      </c>
      <c r="F27" s="126"/>
      <c r="G27" s="127"/>
      <c r="H27" s="164"/>
      <c r="I27" s="165"/>
      <c r="J27" s="12">
        <v>18</v>
      </c>
      <c r="K27" s="47"/>
      <c r="L27" s="47"/>
      <c r="M27" s="47"/>
      <c r="N27" s="46"/>
    </row>
    <row r="28" spans="1:14" ht="23.1" customHeight="1" x14ac:dyDescent="0.25">
      <c r="A28" s="137" t="s">
        <v>189</v>
      </c>
      <c r="B28" s="138"/>
      <c r="C28" s="32" t="s">
        <v>190</v>
      </c>
      <c r="D28" s="33" t="s">
        <v>49</v>
      </c>
      <c r="E28" s="139">
        <v>9781514002582</v>
      </c>
      <c r="F28" s="140"/>
      <c r="G28" s="141"/>
      <c r="H28" s="162"/>
      <c r="I28" s="163"/>
      <c r="J28" s="15">
        <v>18</v>
      </c>
      <c r="K28" s="17"/>
      <c r="L28" s="17"/>
      <c r="M28" s="17"/>
      <c r="N28" s="44"/>
    </row>
    <row r="29" spans="1:14" ht="17.100000000000001" customHeight="1" x14ac:dyDescent="0.25">
      <c r="A29" s="123" t="s">
        <v>191</v>
      </c>
      <c r="B29" s="124"/>
      <c r="C29" s="35" t="s">
        <v>192</v>
      </c>
      <c r="D29" s="34" t="s">
        <v>49</v>
      </c>
      <c r="E29" s="125">
        <v>9781514002650</v>
      </c>
      <c r="F29" s="126"/>
      <c r="G29" s="127"/>
      <c r="H29" s="164"/>
      <c r="I29" s="165"/>
      <c r="J29" s="12">
        <v>18</v>
      </c>
      <c r="K29" s="47"/>
      <c r="L29" s="47"/>
      <c r="M29" s="47"/>
      <c r="N29" s="46"/>
    </row>
    <row r="30" spans="1:14" ht="16.5" customHeight="1" x14ac:dyDescent="0.25">
      <c r="A30" s="137" t="s">
        <v>193</v>
      </c>
      <c r="B30" s="138"/>
      <c r="C30" s="32" t="s">
        <v>194</v>
      </c>
      <c r="D30" s="33" t="s">
        <v>49</v>
      </c>
      <c r="E30" s="139">
        <v>9781514001066</v>
      </c>
      <c r="F30" s="140"/>
      <c r="G30" s="141"/>
      <c r="H30" s="162"/>
      <c r="I30" s="163"/>
      <c r="J30" s="15">
        <v>18</v>
      </c>
      <c r="K30" s="45"/>
      <c r="L30" s="45"/>
      <c r="M30" s="45"/>
      <c r="N30" s="46"/>
    </row>
  </sheetData>
  <mergeCells count="33">
    <mergeCell ref="A22:B22"/>
    <mergeCell ref="E22:G22"/>
    <mergeCell ref="H22:I22"/>
    <mergeCell ref="A23:B23"/>
    <mergeCell ref="A20:M20"/>
    <mergeCell ref="A21:B21"/>
    <mergeCell ref="G1:M1"/>
    <mergeCell ref="G2:M5"/>
    <mergeCell ref="H21:I21"/>
    <mergeCell ref="E21:G21"/>
    <mergeCell ref="E23:G23"/>
    <mergeCell ref="H23:I23"/>
    <mergeCell ref="A24:B24"/>
    <mergeCell ref="E24:G24"/>
    <mergeCell ref="H24:I2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  <mergeCell ref="A30:B30"/>
    <mergeCell ref="E30:G30"/>
    <mergeCell ref="H30:I30"/>
    <mergeCell ref="A28:B28"/>
    <mergeCell ref="E28:G28"/>
    <mergeCell ref="H28:I28"/>
    <mergeCell ref="A29:B29"/>
    <mergeCell ref="E29:G29"/>
    <mergeCell ref="H29:I29"/>
  </mergeCells>
  <pageMargins left="0.7" right="0.7" top="0.75" bottom="0.75" header="0.3" footer="0.3"/>
  <pageSetup scale="8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B835-5F3D-41C8-BE20-8FAFDC1A07CE}">
  <dimension ref="A1:M48"/>
  <sheetViews>
    <sheetView zoomScaleNormal="100" workbookViewId="0">
      <selection activeCell="C45" sqref="C45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6384" width="8.77734375" style="16"/>
  </cols>
  <sheetData>
    <row r="1" spans="3:13" s="21" customFormat="1" ht="61.5" customHeight="1" thickBot="1" x14ac:dyDescent="0.45">
      <c r="C1" s="24"/>
      <c r="D1" s="37"/>
      <c r="E1" s="41"/>
      <c r="F1" s="41"/>
      <c r="G1" s="149" t="s">
        <v>39</v>
      </c>
      <c r="H1" s="150"/>
      <c r="I1" s="150"/>
      <c r="J1" s="150"/>
      <c r="K1" s="150"/>
      <c r="L1" s="150"/>
      <c r="M1" s="151"/>
    </row>
    <row r="2" spans="3:13" s="21" customFormat="1" ht="27" customHeight="1" x14ac:dyDescent="0.25">
      <c r="C2" s="24"/>
      <c r="D2" s="37"/>
      <c r="E2" s="29"/>
      <c r="F2" s="29"/>
      <c r="G2" s="152" t="s">
        <v>21</v>
      </c>
      <c r="H2" s="153"/>
      <c r="I2" s="153"/>
      <c r="J2" s="153"/>
      <c r="K2" s="153"/>
      <c r="L2" s="153"/>
      <c r="M2" s="154"/>
    </row>
    <row r="3" spans="3:13" s="21" customFormat="1" x14ac:dyDescent="0.25">
      <c r="C3" s="24"/>
      <c r="D3" s="29"/>
      <c r="E3" s="29"/>
      <c r="F3" s="29"/>
      <c r="G3" s="155"/>
      <c r="H3" s="156"/>
      <c r="I3" s="156"/>
      <c r="J3" s="156"/>
      <c r="K3" s="156"/>
      <c r="L3" s="156"/>
      <c r="M3" s="157"/>
    </row>
    <row r="4" spans="3:13" s="21" customFormat="1" x14ac:dyDescent="0.25">
      <c r="C4" s="24"/>
      <c r="D4" s="29"/>
      <c r="E4" s="29"/>
      <c r="F4" s="29"/>
      <c r="G4" s="155"/>
      <c r="H4" s="156"/>
      <c r="I4" s="156"/>
      <c r="J4" s="156"/>
      <c r="K4" s="156"/>
      <c r="L4" s="156"/>
      <c r="M4" s="157"/>
    </row>
    <row r="5" spans="3:13" s="21" customFormat="1" ht="13.8" thickBot="1" x14ac:dyDescent="0.3">
      <c r="C5" s="24"/>
      <c r="D5" s="29"/>
      <c r="E5" s="29"/>
      <c r="F5" s="29"/>
      <c r="G5" s="158"/>
      <c r="H5" s="159"/>
      <c r="I5" s="159"/>
      <c r="J5" s="159"/>
      <c r="K5" s="159"/>
      <c r="L5" s="159"/>
      <c r="M5" s="160"/>
    </row>
    <row r="6" spans="3:13" s="21" customFormat="1" x14ac:dyDescent="0.25">
      <c r="C6" s="22"/>
      <c r="G6" s="22"/>
      <c r="H6" s="22"/>
      <c r="I6" s="22"/>
    </row>
    <row r="7" spans="3:13" s="21" customFormat="1" x14ac:dyDescent="0.25">
      <c r="C7" s="22"/>
      <c r="G7" s="22"/>
      <c r="H7" s="22"/>
      <c r="I7" s="22"/>
    </row>
    <row r="8" spans="3:13" s="21" customFormat="1" x14ac:dyDescent="0.25">
      <c r="C8" s="22"/>
      <c r="G8" s="22"/>
      <c r="H8" s="22"/>
      <c r="I8" s="22"/>
    </row>
    <row r="9" spans="3:13" s="21" customFormat="1" x14ac:dyDescent="0.25">
      <c r="C9" s="22"/>
      <c r="G9" s="22"/>
      <c r="H9" s="22"/>
      <c r="I9" s="22"/>
    </row>
    <row r="10" spans="3:13" s="21" customFormat="1" x14ac:dyDescent="0.25">
      <c r="C10" s="22"/>
      <c r="G10" s="22"/>
      <c r="H10" s="22"/>
      <c r="I10" s="22"/>
    </row>
    <row r="11" spans="3:13" s="21" customFormat="1" x14ac:dyDescent="0.25">
      <c r="C11" s="22"/>
      <c r="G11" s="22"/>
      <c r="H11" s="22"/>
      <c r="I11" s="22"/>
    </row>
    <row r="12" spans="3:13" s="21" customFormat="1" x14ac:dyDescent="0.25">
      <c r="C12" s="22"/>
      <c r="G12" s="22"/>
      <c r="H12" s="22"/>
      <c r="I12" s="22"/>
    </row>
    <row r="13" spans="3:13" s="21" customFormat="1" x14ac:dyDescent="0.25">
      <c r="C13" s="22"/>
      <c r="G13" s="22"/>
      <c r="H13" s="22"/>
      <c r="I13" s="22"/>
    </row>
    <row r="14" spans="3:13" s="21" customFormat="1" x14ac:dyDescent="0.25">
      <c r="C14" s="22"/>
      <c r="G14" s="22"/>
      <c r="H14" s="22"/>
      <c r="I14" s="22"/>
    </row>
    <row r="15" spans="3:13" s="21" customFormat="1" x14ac:dyDescent="0.25">
      <c r="C15" s="22"/>
      <c r="G15" s="22"/>
      <c r="H15" s="22"/>
      <c r="I15" s="22"/>
    </row>
    <row r="16" spans="3:13" s="21" customFormat="1" x14ac:dyDescent="0.25">
      <c r="C16" s="22"/>
      <c r="G16" s="22"/>
      <c r="H16" s="22"/>
      <c r="I16" s="22"/>
    </row>
    <row r="17" spans="1:13" s="21" customFormat="1" ht="11.25" customHeight="1" x14ac:dyDescent="0.25">
      <c r="C17" s="22"/>
      <c r="G17" s="22"/>
      <c r="H17" s="22"/>
      <c r="I17" s="22"/>
    </row>
    <row r="18" spans="1:13" s="21" customFormat="1" ht="11.25" customHeight="1" x14ac:dyDescent="0.25">
      <c r="C18" s="22"/>
      <c r="G18" s="22"/>
      <c r="H18" s="22"/>
      <c r="I18" s="22"/>
    </row>
    <row r="19" spans="1:13" ht="14.25" customHeight="1" x14ac:dyDescent="0.25">
      <c r="A19" s="182" t="s">
        <v>0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4"/>
    </row>
    <row r="20" spans="1:13" ht="29.25" customHeight="1" x14ac:dyDescent="0.25">
      <c r="A20" s="179" t="s">
        <v>1</v>
      </c>
      <c r="B20" s="181"/>
      <c r="C20" s="26" t="s">
        <v>2</v>
      </c>
      <c r="D20" s="26" t="s">
        <v>3</v>
      </c>
      <c r="E20" s="179" t="s">
        <v>4</v>
      </c>
      <c r="F20" s="180"/>
      <c r="G20" s="181"/>
      <c r="H20" s="179" t="s">
        <v>5</v>
      </c>
      <c r="I20" s="181"/>
      <c r="J20" s="26" t="s">
        <v>6</v>
      </c>
      <c r="K20" s="26" t="s">
        <v>7</v>
      </c>
      <c r="L20" s="26" t="s">
        <v>8</v>
      </c>
      <c r="M20" s="26" t="s">
        <v>9</v>
      </c>
    </row>
    <row r="21" spans="1:13" ht="24" customHeight="1" x14ac:dyDescent="0.25">
      <c r="A21" s="137" t="s">
        <v>195</v>
      </c>
      <c r="B21" s="138"/>
      <c r="C21" s="17"/>
      <c r="D21" s="17"/>
      <c r="E21" s="139">
        <v>612978569122</v>
      </c>
      <c r="F21" s="140"/>
      <c r="G21" s="141"/>
      <c r="H21" s="162"/>
      <c r="I21" s="163"/>
      <c r="J21" s="15">
        <v>24.99</v>
      </c>
      <c r="K21" s="17"/>
      <c r="L21" s="17"/>
      <c r="M21" s="17"/>
    </row>
    <row r="22" spans="1:13" ht="24" customHeight="1" x14ac:dyDescent="0.25">
      <c r="A22" s="123" t="s">
        <v>196</v>
      </c>
      <c r="B22" s="124"/>
      <c r="C22" s="18"/>
      <c r="D22" s="18"/>
      <c r="E22" s="125">
        <v>612978569139</v>
      </c>
      <c r="F22" s="126"/>
      <c r="G22" s="127"/>
      <c r="H22" s="164"/>
      <c r="I22" s="165"/>
      <c r="J22" s="12">
        <v>24.99</v>
      </c>
      <c r="K22" s="18"/>
      <c r="L22" s="18"/>
      <c r="M22" s="18"/>
    </row>
    <row r="23" spans="1:13" ht="24" customHeight="1" x14ac:dyDescent="0.25">
      <c r="A23" s="137" t="s">
        <v>197</v>
      </c>
      <c r="B23" s="138"/>
      <c r="C23" s="17"/>
      <c r="D23" s="17"/>
      <c r="E23" s="139">
        <v>612978569146</v>
      </c>
      <c r="F23" s="140"/>
      <c r="G23" s="141"/>
      <c r="H23" s="162"/>
      <c r="I23" s="163"/>
      <c r="J23" s="15">
        <v>24.99</v>
      </c>
      <c r="K23" s="17"/>
      <c r="L23" s="17"/>
      <c r="M23" s="17"/>
    </row>
    <row r="24" spans="1:13" ht="24" customHeight="1" x14ac:dyDescent="0.25">
      <c r="A24" s="123" t="s">
        <v>198</v>
      </c>
      <c r="B24" s="124"/>
      <c r="C24" s="18"/>
      <c r="D24" s="18"/>
      <c r="E24" s="125">
        <v>612978569153</v>
      </c>
      <c r="F24" s="126"/>
      <c r="G24" s="127"/>
      <c r="H24" s="164"/>
      <c r="I24" s="165"/>
      <c r="J24" s="12">
        <v>24.99</v>
      </c>
      <c r="K24" s="18"/>
      <c r="L24" s="18"/>
      <c r="M24" s="18"/>
    </row>
    <row r="25" spans="1:13" ht="24" customHeight="1" x14ac:dyDescent="0.25">
      <c r="A25" s="137" t="s">
        <v>199</v>
      </c>
      <c r="B25" s="138"/>
      <c r="C25" s="17"/>
      <c r="D25" s="17"/>
      <c r="E25" s="139">
        <v>612978568811</v>
      </c>
      <c r="F25" s="140"/>
      <c r="G25" s="141"/>
      <c r="H25" s="162"/>
      <c r="I25" s="163"/>
      <c r="J25" s="15">
        <v>21.99</v>
      </c>
      <c r="K25" s="17"/>
      <c r="L25" s="17"/>
      <c r="M25" s="17"/>
    </row>
    <row r="26" spans="1:13" ht="24" customHeight="1" x14ac:dyDescent="0.25">
      <c r="A26" s="123" t="s">
        <v>200</v>
      </c>
      <c r="B26" s="124"/>
      <c r="C26" s="18"/>
      <c r="D26" s="18"/>
      <c r="E26" s="125">
        <v>612978568828</v>
      </c>
      <c r="F26" s="126"/>
      <c r="G26" s="127"/>
      <c r="H26" s="164"/>
      <c r="I26" s="165"/>
      <c r="J26" s="12">
        <v>21.99</v>
      </c>
      <c r="K26" s="18"/>
      <c r="L26" s="18"/>
      <c r="M26" s="18"/>
    </row>
    <row r="27" spans="1:13" ht="24" customHeight="1" x14ac:dyDescent="0.25">
      <c r="A27" s="137" t="s">
        <v>201</v>
      </c>
      <c r="B27" s="138"/>
      <c r="C27" s="17"/>
      <c r="D27" s="17"/>
      <c r="E27" s="139">
        <v>612978568835</v>
      </c>
      <c r="F27" s="140"/>
      <c r="G27" s="141"/>
      <c r="H27" s="162"/>
      <c r="I27" s="163"/>
      <c r="J27" s="15">
        <v>21.99</v>
      </c>
      <c r="K27" s="17"/>
      <c r="L27" s="17"/>
      <c r="M27" s="17"/>
    </row>
    <row r="28" spans="1:13" ht="24" customHeight="1" x14ac:dyDescent="0.25">
      <c r="A28" s="123" t="s">
        <v>202</v>
      </c>
      <c r="B28" s="124"/>
      <c r="C28" s="18"/>
      <c r="D28" s="18"/>
      <c r="E28" s="125">
        <v>612978568842</v>
      </c>
      <c r="F28" s="126"/>
      <c r="G28" s="127"/>
      <c r="H28" s="164"/>
      <c r="I28" s="165"/>
      <c r="J28" s="12">
        <v>21.99</v>
      </c>
      <c r="K28" s="18"/>
      <c r="L28" s="18"/>
      <c r="M28" s="18"/>
    </row>
    <row r="29" spans="1:13" ht="24" customHeight="1" x14ac:dyDescent="0.25">
      <c r="A29" s="137" t="s">
        <v>203</v>
      </c>
      <c r="B29" s="138"/>
      <c r="C29" s="17"/>
      <c r="D29" s="17"/>
      <c r="E29" s="139">
        <v>612978562918</v>
      </c>
      <c r="F29" s="140"/>
      <c r="G29" s="141"/>
      <c r="H29" s="162"/>
      <c r="I29" s="163"/>
      <c r="J29" s="15">
        <v>26.99</v>
      </c>
      <c r="K29" s="17"/>
      <c r="L29" s="17"/>
      <c r="M29" s="17"/>
    </row>
    <row r="30" spans="1:13" ht="24" customHeight="1" x14ac:dyDescent="0.25">
      <c r="A30" s="123" t="s">
        <v>204</v>
      </c>
      <c r="B30" s="124"/>
      <c r="C30" s="18"/>
      <c r="D30" s="18"/>
      <c r="E30" s="125">
        <v>612978563250</v>
      </c>
      <c r="F30" s="126"/>
      <c r="G30" s="127"/>
      <c r="H30" s="164"/>
      <c r="I30" s="165"/>
      <c r="J30" s="12">
        <v>24.99</v>
      </c>
      <c r="K30" s="18"/>
      <c r="L30" s="18"/>
      <c r="M30" s="18"/>
    </row>
    <row r="31" spans="1:13" ht="24" customHeight="1" x14ac:dyDescent="0.25">
      <c r="A31" s="137" t="s">
        <v>205</v>
      </c>
      <c r="B31" s="138"/>
      <c r="C31" s="45"/>
      <c r="D31" s="45"/>
      <c r="E31" s="139">
        <v>612978567463</v>
      </c>
      <c r="F31" s="140"/>
      <c r="G31" s="141"/>
      <c r="H31" s="162"/>
      <c r="I31" s="163"/>
      <c r="J31" s="15">
        <v>19.989999999999998</v>
      </c>
      <c r="K31" s="45"/>
      <c r="L31" s="45"/>
      <c r="M31" s="45"/>
    </row>
    <row r="32" spans="1:13" ht="24" customHeight="1" x14ac:dyDescent="0.25">
      <c r="A32" s="123" t="s">
        <v>206</v>
      </c>
      <c r="B32" s="124"/>
      <c r="C32" s="47"/>
      <c r="D32" s="47"/>
      <c r="E32" s="125">
        <v>612978567470</v>
      </c>
      <c r="F32" s="126"/>
      <c r="G32" s="127"/>
      <c r="H32" s="164"/>
      <c r="I32" s="165"/>
      <c r="J32" s="12">
        <v>19.989999999999998</v>
      </c>
      <c r="K32" s="47"/>
      <c r="L32" s="47"/>
      <c r="M32" s="47"/>
    </row>
    <row r="33" spans="1:13" ht="24" customHeight="1" x14ac:dyDescent="0.25">
      <c r="A33" s="137" t="s">
        <v>207</v>
      </c>
      <c r="B33" s="138"/>
      <c r="C33" s="45"/>
      <c r="D33" s="45"/>
      <c r="E33" s="139">
        <v>612978567487</v>
      </c>
      <c r="F33" s="140"/>
      <c r="G33" s="141"/>
      <c r="H33" s="162"/>
      <c r="I33" s="163"/>
      <c r="J33" s="15">
        <v>19.989999999999998</v>
      </c>
      <c r="K33" s="45"/>
      <c r="L33" s="45"/>
      <c r="M33" s="45"/>
    </row>
    <row r="34" spans="1:13" ht="24" customHeight="1" x14ac:dyDescent="0.25">
      <c r="A34" s="123" t="s">
        <v>208</v>
      </c>
      <c r="B34" s="124"/>
      <c r="C34" s="47"/>
      <c r="D34" s="47"/>
      <c r="E34" s="125">
        <v>612978567494</v>
      </c>
      <c r="F34" s="126"/>
      <c r="G34" s="127"/>
      <c r="H34" s="164"/>
      <c r="I34" s="165"/>
      <c r="J34" s="12">
        <v>19.989999999999998</v>
      </c>
      <c r="K34" s="47"/>
      <c r="L34" s="47"/>
      <c r="M34" s="47"/>
    </row>
    <row r="35" spans="1:13" ht="24" customHeight="1" x14ac:dyDescent="0.25">
      <c r="A35" s="137" t="s">
        <v>209</v>
      </c>
      <c r="B35" s="138"/>
      <c r="C35" s="17"/>
      <c r="D35" s="17"/>
      <c r="E35" s="139">
        <v>612978567265</v>
      </c>
      <c r="F35" s="140"/>
      <c r="G35" s="141"/>
      <c r="H35" s="162"/>
      <c r="I35" s="163"/>
      <c r="J35" s="15">
        <v>19.989999999999998</v>
      </c>
      <c r="K35" s="17"/>
      <c r="L35" s="17"/>
      <c r="M35" s="17"/>
    </row>
    <row r="36" spans="1:13" ht="24" customHeight="1" x14ac:dyDescent="0.25">
      <c r="A36" s="123" t="s">
        <v>210</v>
      </c>
      <c r="B36" s="124"/>
      <c r="C36" s="18"/>
      <c r="D36" s="18"/>
      <c r="E36" s="125">
        <v>612978567272</v>
      </c>
      <c r="F36" s="126"/>
      <c r="G36" s="127"/>
      <c r="H36" s="164"/>
      <c r="I36" s="165"/>
      <c r="J36" s="12">
        <v>19.989999999999998</v>
      </c>
      <c r="K36" s="18"/>
      <c r="L36" s="18"/>
      <c r="M36" s="18"/>
    </row>
    <row r="37" spans="1:13" ht="24" customHeight="1" x14ac:dyDescent="0.25">
      <c r="A37" s="137" t="s">
        <v>211</v>
      </c>
      <c r="B37" s="138"/>
      <c r="C37" s="17"/>
      <c r="D37" s="17"/>
      <c r="E37" s="139">
        <v>612978567289</v>
      </c>
      <c r="F37" s="140"/>
      <c r="G37" s="141"/>
      <c r="H37" s="162"/>
      <c r="I37" s="163"/>
      <c r="J37" s="15">
        <v>19.989999999999998</v>
      </c>
      <c r="K37" s="17"/>
      <c r="L37" s="17"/>
      <c r="M37" s="17"/>
    </row>
    <row r="38" spans="1:13" ht="24" customHeight="1" x14ac:dyDescent="0.25">
      <c r="A38" s="123" t="s">
        <v>212</v>
      </c>
      <c r="B38" s="124"/>
      <c r="C38" s="18"/>
      <c r="D38" s="18"/>
      <c r="E38" s="125">
        <v>612978567296</v>
      </c>
      <c r="F38" s="126"/>
      <c r="G38" s="127"/>
      <c r="H38" s="164"/>
      <c r="I38" s="165"/>
      <c r="J38" s="12">
        <v>19.989999999999998</v>
      </c>
      <c r="K38" s="18"/>
      <c r="L38" s="18"/>
      <c r="M38" s="18"/>
    </row>
    <row r="39" spans="1:13" ht="24" customHeight="1" x14ac:dyDescent="0.25">
      <c r="A39" s="137" t="s">
        <v>213</v>
      </c>
      <c r="B39" s="138"/>
      <c r="C39" s="17"/>
      <c r="D39" s="17"/>
      <c r="E39" s="139">
        <v>612978563168</v>
      </c>
      <c r="F39" s="140"/>
      <c r="G39" s="141"/>
      <c r="H39" s="162"/>
      <c r="I39" s="163"/>
      <c r="J39" s="15">
        <v>24.99</v>
      </c>
      <c r="K39" s="17"/>
      <c r="L39" s="17"/>
      <c r="M39" s="17"/>
    </row>
    <row r="40" spans="1:13" ht="24" customHeight="1" x14ac:dyDescent="0.25">
      <c r="A40" s="123" t="s">
        <v>216</v>
      </c>
      <c r="B40" s="124"/>
      <c r="C40" s="18"/>
      <c r="D40" s="18"/>
      <c r="E40" s="125">
        <v>612978568057</v>
      </c>
      <c r="F40" s="126"/>
      <c r="G40" s="127"/>
      <c r="H40" s="164"/>
      <c r="I40" s="165"/>
      <c r="J40" s="12">
        <v>16.989999999999998</v>
      </c>
      <c r="K40" s="18"/>
      <c r="L40" s="18"/>
      <c r="M40" s="18"/>
    </row>
    <row r="41" spans="1:13" ht="24" customHeight="1" x14ac:dyDescent="0.25">
      <c r="A41" s="137" t="s">
        <v>215</v>
      </c>
      <c r="B41" s="138"/>
      <c r="C41" s="17"/>
      <c r="D41" s="17"/>
      <c r="E41" s="139">
        <v>612978568064</v>
      </c>
      <c r="F41" s="140"/>
      <c r="G41" s="141"/>
      <c r="H41" s="162"/>
      <c r="I41" s="163"/>
      <c r="J41" s="15">
        <v>16.989999999999998</v>
      </c>
      <c r="K41" s="17"/>
      <c r="L41" s="17"/>
      <c r="M41" s="17"/>
    </row>
    <row r="42" spans="1:13" ht="24" customHeight="1" x14ac:dyDescent="0.25">
      <c r="A42" s="123" t="s">
        <v>214</v>
      </c>
      <c r="B42" s="124"/>
      <c r="C42" s="18"/>
      <c r="D42" s="18"/>
      <c r="E42" s="125">
        <v>612978568071</v>
      </c>
      <c r="F42" s="126"/>
      <c r="G42" s="127"/>
      <c r="H42" s="164"/>
      <c r="I42" s="165"/>
      <c r="J42" s="12">
        <v>16.989999999999998</v>
      </c>
      <c r="K42" s="18"/>
      <c r="L42" s="18"/>
      <c r="M42" s="18"/>
    </row>
    <row r="43" spans="1:13" ht="24" customHeight="1" x14ac:dyDescent="0.25">
      <c r="A43" s="137" t="s">
        <v>219</v>
      </c>
      <c r="B43" s="138"/>
      <c r="C43" s="17"/>
      <c r="D43" s="17"/>
      <c r="E43" s="139">
        <v>612978568118</v>
      </c>
      <c r="F43" s="140"/>
      <c r="G43" s="141"/>
      <c r="H43" s="162"/>
      <c r="I43" s="163"/>
      <c r="J43" s="15">
        <v>16.989999999999998</v>
      </c>
      <c r="K43" s="17"/>
      <c r="L43" s="17"/>
      <c r="M43" s="17"/>
    </row>
    <row r="44" spans="1:13" ht="24" customHeight="1" x14ac:dyDescent="0.25">
      <c r="A44" s="123" t="s">
        <v>218</v>
      </c>
      <c r="B44" s="124"/>
      <c r="C44" s="18"/>
      <c r="D44" s="18"/>
      <c r="E44" s="125">
        <v>612978568125</v>
      </c>
      <c r="F44" s="126"/>
      <c r="G44" s="127"/>
      <c r="H44" s="164"/>
      <c r="I44" s="165"/>
      <c r="J44" s="12">
        <v>16.989999999999998</v>
      </c>
      <c r="K44" s="18"/>
      <c r="L44" s="18"/>
      <c r="M44" s="18"/>
    </row>
    <row r="45" spans="1:13" ht="24" customHeight="1" x14ac:dyDescent="0.25">
      <c r="A45" s="137" t="s">
        <v>217</v>
      </c>
      <c r="B45" s="138"/>
      <c r="C45" s="17"/>
      <c r="D45" s="17"/>
      <c r="E45" s="139">
        <v>612978568132</v>
      </c>
      <c r="F45" s="140"/>
      <c r="G45" s="141"/>
      <c r="H45" s="162"/>
      <c r="I45" s="163"/>
      <c r="J45" s="15">
        <v>16.989999999999998</v>
      </c>
      <c r="K45" s="17"/>
      <c r="L45" s="17"/>
      <c r="M45" s="17"/>
    </row>
    <row r="46" spans="1:13" ht="24" customHeight="1" x14ac:dyDescent="0.25">
      <c r="A46" s="123" t="s">
        <v>222</v>
      </c>
      <c r="B46" s="124"/>
      <c r="C46" s="18"/>
      <c r="D46" s="18"/>
      <c r="E46" s="125">
        <v>612978567876</v>
      </c>
      <c r="F46" s="126"/>
      <c r="G46" s="127"/>
      <c r="H46" s="164"/>
      <c r="I46" s="165"/>
      <c r="J46" s="12">
        <v>16.989999999999998</v>
      </c>
      <c r="K46" s="18"/>
      <c r="L46" s="18"/>
      <c r="M46" s="18"/>
    </row>
    <row r="47" spans="1:13" ht="24" customHeight="1" x14ac:dyDescent="0.25">
      <c r="A47" s="137" t="s">
        <v>221</v>
      </c>
      <c r="B47" s="138"/>
      <c r="C47" s="17"/>
      <c r="D47" s="17"/>
      <c r="E47" s="139">
        <v>612978567883</v>
      </c>
      <c r="F47" s="140"/>
      <c r="G47" s="141"/>
      <c r="H47" s="162"/>
      <c r="I47" s="163"/>
      <c r="J47" s="15">
        <v>16.989999999999998</v>
      </c>
      <c r="K47" s="17"/>
      <c r="L47" s="17"/>
      <c r="M47" s="17"/>
    </row>
    <row r="48" spans="1:13" ht="24" customHeight="1" x14ac:dyDescent="0.25">
      <c r="A48" s="123" t="s">
        <v>220</v>
      </c>
      <c r="B48" s="124"/>
      <c r="C48" s="18"/>
      <c r="D48" s="18"/>
      <c r="E48" s="125">
        <v>612978567890</v>
      </c>
      <c r="F48" s="126"/>
      <c r="G48" s="127"/>
      <c r="H48" s="164"/>
      <c r="I48" s="165"/>
      <c r="J48" s="12">
        <v>16.989999999999998</v>
      </c>
      <c r="K48" s="18"/>
      <c r="L48" s="18"/>
      <c r="M48" s="18"/>
    </row>
  </sheetData>
  <mergeCells count="90">
    <mergeCell ref="A43:B43"/>
    <mergeCell ref="E43:G43"/>
    <mergeCell ref="H43:I43"/>
    <mergeCell ref="A44:B44"/>
    <mergeCell ref="E44:G44"/>
    <mergeCell ref="H44:I44"/>
    <mergeCell ref="A48:B48"/>
    <mergeCell ref="E48:G48"/>
    <mergeCell ref="H48:I48"/>
    <mergeCell ref="A45:B45"/>
    <mergeCell ref="E45:G45"/>
    <mergeCell ref="H45:I45"/>
    <mergeCell ref="A47:B47"/>
    <mergeCell ref="E47:G47"/>
    <mergeCell ref="H47:I47"/>
    <mergeCell ref="A46:B46"/>
    <mergeCell ref="E46:G46"/>
    <mergeCell ref="H46:I46"/>
    <mergeCell ref="A39:B39"/>
    <mergeCell ref="E39:G39"/>
    <mergeCell ref="H39:I39"/>
    <mergeCell ref="A42:B42"/>
    <mergeCell ref="E42:G42"/>
    <mergeCell ref="H42:I42"/>
    <mergeCell ref="A41:B41"/>
    <mergeCell ref="E41:G41"/>
    <mergeCell ref="H41:I41"/>
    <mergeCell ref="A40:B40"/>
    <mergeCell ref="E40:G40"/>
    <mergeCell ref="H40:I40"/>
    <mergeCell ref="A19:M19"/>
    <mergeCell ref="A20:B20"/>
    <mergeCell ref="H20:I20"/>
    <mergeCell ref="G2:M5"/>
    <mergeCell ref="G1:M1"/>
    <mergeCell ref="E20:G20"/>
    <mergeCell ref="A21:B21"/>
    <mergeCell ref="E21:G21"/>
    <mergeCell ref="H21:I21"/>
    <mergeCell ref="A22:B22"/>
    <mergeCell ref="E22:G22"/>
    <mergeCell ref="H22:I22"/>
    <mergeCell ref="A23:B23"/>
    <mergeCell ref="E23:G23"/>
    <mergeCell ref="H23:I23"/>
    <mergeCell ref="A24:B24"/>
    <mergeCell ref="E24:G24"/>
    <mergeCell ref="H24:I2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  <mergeCell ref="A28:B28"/>
    <mergeCell ref="E28:G28"/>
    <mergeCell ref="H28:I28"/>
    <mergeCell ref="A29:B29"/>
    <mergeCell ref="E29:G29"/>
    <mergeCell ref="H29:I29"/>
    <mergeCell ref="A30:B30"/>
    <mergeCell ref="E30:G30"/>
    <mergeCell ref="H30:I30"/>
    <mergeCell ref="A31:B31"/>
    <mergeCell ref="E31:G31"/>
    <mergeCell ref="H31:I31"/>
    <mergeCell ref="A32:B32"/>
    <mergeCell ref="E32:G32"/>
    <mergeCell ref="H32:I32"/>
    <mergeCell ref="A33:B33"/>
    <mergeCell ref="E33:G33"/>
    <mergeCell ref="H33:I33"/>
    <mergeCell ref="A34:B34"/>
    <mergeCell ref="E34:G34"/>
    <mergeCell ref="H34:I34"/>
    <mergeCell ref="A35:B35"/>
    <mergeCell ref="E35:G35"/>
    <mergeCell ref="H35:I35"/>
    <mergeCell ref="A36:B36"/>
    <mergeCell ref="E36:G36"/>
    <mergeCell ref="H36:I36"/>
    <mergeCell ref="A37:B37"/>
    <mergeCell ref="E37:G37"/>
    <mergeCell ref="H37:I37"/>
    <mergeCell ref="A38:B38"/>
    <mergeCell ref="E38:G38"/>
    <mergeCell ref="H38:I38"/>
  </mergeCells>
  <pageMargins left="0.7" right="0.7" top="0.75" bottom="0.75" header="0.3" footer="0.3"/>
  <pageSetup scale="8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6FCEE-C2B4-4C6E-91EF-7E629C777EDE}">
  <dimension ref="A1:N30"/>
  <sheetViews>
    <sheetView workbookViewId="0">
      <selection activeCell="C4" sqref="C4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5" width="2.44140625" style="16" customWidth="1"/>
    <col min="16" max="16384" width="8.77734375" style="16"/>
  </cols>
  <sheetData>
    <row r="1" spans="4:13" s="21" customFormat="1" ht="61.5" customHeight="1" thickBot="1" x14ac:dyDescent="0.45">
      <c r="D1" s="38"/>
      <c r="E1" s="38"/>
      <c r="F1" s="37"/>
      <c r="G1" s="149" t="s">
        <v>40</v>
      </c>
      <c r="H1" s="150"/>
      <c r="I1" s="150"/>
      <c r="J1" s="150"/>
      <c r="K1" s="150"/>
      <c r="L1" s="150"/>
      <c r="M1" s="151"/>
    </row>
    <row r="2" spans="4:13" s="21" customFormat="1" ht="15" customHeight="1" x14ac:dyDescent="0.25">
      <c r="D2" s="29"/>
      <c r="E2" s="29"/>
      <c r="F2" s="37"/>
      <c r="G2" s="152" t="s">
        <v>22</v>
      </c>
      <c r="H2" s="153"/>
      <c r="I2" s="153"/>
      <c r="J2" s="153"/>
      <c r="K2" s="153"/>
      <c r="L2" s="153"/>
      <c r="M2" s="154"/>
    </row>
    <row r="3" spans="4:13" s="21" customFormat="1" ht="26.25" customHeight="1" x14ac:dyDescent="0.25">
      <c r="D3" s="29"/>
      <c r="E3" s="29"/>
      <c r="F3" s="29"/>
      <c r="G3" s="155"/>
      <c r="H3" s="156"/>
      <c r="I3" s="156"/>
      <c r="J3" s="156"/>
      <c r="K3" s="156"/>
      <c r="L3" s="156"/>
      <c r="M3" s="157"/>
    </row>
    <row r="4" spans="4:13" s="21" customFormat="1" ht="40.950000000000003" customHeight="1" thickBot="1" x14ac:dyDescent="0.3">
      <c r="D4" s="29"/>
      <c r="E4" s="29"/>
      <c r="F4" s="29"/>
      <c r="G4" s="158"/>
      <c r="H4" s="159"/>
      <c r="I4" s="159"/>
      <c r="J4" s="159"/>
      <c r="K4" s="159"/>
      <c r="L4" s="159"/>
      <c r="M4" s="160"/>
    </row>
    <row r="5" spans="4:13" s="21" customFormat="1" x14ac:dyDescent="0.25">
      <c r="D5" s="22"/>
      <c r="E5" s="22"/>
      <c r="G5" s="25"/>
      <c r="H5" s="25"/>
      <c r="I5" s="25"/>
    </row>
    <row r="6" spans="4:13" s="21" customFormat="1" x14ac:dyDescent="0.25">
      <c r="D6" s="22"/>
      <c r="E6" s="22"/>
      <c r="I6" s="22"/>
    </row>
    <row r="7" spans="4:13" s="21" customFormat="1" x14ac:dyDescent="0.25">
      <c r="D7" s="22"/>
      <c r="E7" s="22"/>
      <c r="I7" s="22"/>
    </row>
    <row r="8" spans="4:13" s="21" customFormat="1" x14ac:dyDescent="0.25">
      <c r="D8" s="22"/>
      <c r="E8" s="22"/>
      <c r="I8" s="22"/>
    </row>
    <row r="9" spans="4:13" s="21" customFormat="1" x14ac:dyDescent="0.25">
      <c r="D9" s="22"/>
      <c r="E9" s="22"/>
      <c r="I9" s="22"/>
    </row>
    <row r="10" spans="4:13" s="21" customFormat="1" x14ac:dyDescent="0.25">
      <c r="D10" s="22"/>
      <c r="E10" s="22"/>
      <c r="I10" s="22"/>
    </row>
    <row r="11" spans="4:13" s="21" customFormat="1" x14ac:dyDescent="0.25">
      <c r="D11" s="22"/>
      <c r="E11" s="22"/>
      <c r="I11" s="22"/>
    </row>
    <row r="12" spans="4:13" s="21" customFormat="1" x14ac:dyDescent="0.25">
      <c r="D12" s="22"/>
      <c r="E12" s="22"/>
      <c r="I12" s="22"/>
    </row>
    <row r="13" spans="4:13" s="21" customFormat="1" x14ac:dyDescent="0.25">
      <c r="D13" s="22"/>
      <c r="E13" s="22"/>
      <c r="I13" s="22"/>
    </row>
    <row r="14" spans="4:13" s="21" customFormat="1" x14ac:dyDescent="0.25">
      <c r="D14" s="22"/>
      <c r="E14" s="22"/>
      <c r="I14" s="22"/>
    </row>
    <row r="15" spans="4:13" s="21" customFormat="1" x14ac:dyDescent="0.25">
      <c r="D15" s="22"/>
      <c r="E15" s="22"/>
      <c r="I15" s="22"/>
    </row>
    <row r="16" spans="4:13" s="21" customFormat="1" x14ac:dyDescent="0.25">
      <c r="D16" s="22"/>
      <c r="E16" s="22"/>
      <c r="I16" s="22"/>
    </row>
    <row r="17" spans="1:14" ht="14.25" customHeight="1" x14ac:dyDescent="0.25">
      <c r="A17" s="182" t="s">
        <v>0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4"/>
    </row>
    <row r="18" spans="1:14" ht="29.25" customHeight="1" x14ac:dyDescent="0.25">
      <c r="A18" s="179" t="s">
        <v>1</v>
      </c>
      <c r="B18" s="181"/>
      <c r="C18" s="26" t="s">
        <v>2</v>
      </c>
      <c r="D18" s="26" t="s">
        <v>3</v>
      </c>
      <c r="E18" s="179" t="s">
        <v>4</v>
      </c>
      <c r="F18" s="180"/>
      <c r="G18" s="181"/>
      <c r="H18" s="179" t="s">
        <v>5</v>
      </c>
      <c r="I18" s="181"/>
      <c r="J18" s="26" t="s">
        <v>6</v>
      </c>
      <c r="K18" s="26" t="s">
        <v>7</v>
      </c>
      <c r="L18" s="26" t="s">
        <v>8</v>
      </c>
      <c r="M18" s="26" t="s">
        <v>9</v>
      </c>
    </row>
    <row r="19" spans="1:14" ht="26.4" customHeight="1" x14ac:dyDescent="0.25">
      <c r="A19" s="137" t="s">
        <v>223</v>
      </c>
      <c r="B19" s="138"/>
      <c r="C19" s="32" t="s">
        <v>224</v>
      </c>
      <c r="D19" s="33" t="s">
        <v>49</v>
      </c>
      <c r="E19" s="139">
        <v>9781627078719</v>
      </c>
      <c r="F19" s="140"/>
      <c r="G19" s="141"/>
      <c r="H19" s="162"/>
      <c r="I19" s="163"/>
      <c r="J19" s="15">
        <v>15.99</v>
      </c>
      <c r="K19" s="15">
        <v>7.97</v>
      </c>
      <c r="L19" s="17"/>
      <c r="M19" s="17"/>
      <c r="N19" s="44"/>
    </row>
    <row r="20" spans="1:14" ht="26.4" customHeight="1" x14ac:dyDescent="0.25">
      <c r="A20" s="123" t="s">
        <v>225</v>
      </c>
      <c r="B20" s="124"/>
      <c r="C20" s="18"/>
      <c r="D20" s="34" t="s">
        <v>49</v>
      </c>
      <c r="E20" s="125">
        <v>9781640700048</v>
      </c>
      <c r="F20" s="126"/>
      <c r="G20" s="127"/>
      <c r="H20" s="164"/>
      <c r="I20" s="165"/>
      <c r="J20" s="12">
        <v>15.99</v>
      </c>
      <c r="K20" s="12">
        <v>7.97</v>
      </c>
      <c r="L20" s="47"/>
      <c r="M20" s="47"/>
      <c r="N20" s="46"/>
    </row>
    <row r="21" spans="1:14" ht="26.4" customHeight="1" x14ac:dyDescent="0.25">
      <c r="A21" s="137" t="s">
        <v>226</v>
      </c>
      <c r="B21" s="138"/>
      <c r="C21" s="17"/>
      <c r="D21" s="33" t="s">
        <v>49</v>
      </c>
      <c r="E21" s="139">
        <v>9781640701595</v>
      </c>
      <c r="F21" s="140"/>
      <c r="G21" s="141"/>
      <c r="H21" s="162"/>
      <c r="I21" s="163"/>
      <c r="J21" s="15">
        <v>15.99</v>
      </c>
      <c r="K21" s="15">
        <v>7.97</v>
      </c>
      <c r="L21" s="45"/>
      <c r="M21" s="45"/>
      <c r="N21" s="46"/>
    </row>
    <row r="22" spans="1:14" ht="26.4" customHeight="1" x14ac:dyDescent="0.25">
      <c r="A22" s="123" t="s">
        <v>227</v>
      </c>
      <c r="B22" s="124"/>
      <c r="C22" s="35" t="s">
        <v>224</v>
      </c>
      <c r="D22" s="34" t="s">
        <v>49</v>
      </c>
      <c r="E22" s="125">
        <v>9781627079006</v>
      </c>
      <c r="F22" s="126"/>
      <c r="G22" s="127"/>
      <c r="H22" s="164"/>
      <c r="I22" s="165"/>
      <c r="J22" s="12">
        <v>15.99</v>
      </c>
      <c r="K22" s="12">
        <v>7.97</v>
      </c>
      <c r="L22" s="18"/>
      <c r="M22" s="18"/>
      <c r="N22" s="44"/>
    </row>
    <row r="23" spans="1:14" ht="26.4" customHeight="1" x14ac:dyDescent="0.25">
      <c r="A23" s="137" t="s">
        <v>228</v>
      </c>
      <c r="B23" s="138"/>
      <c r="C23" s="32" t="s">
        <v>229</v>
      </c>
      <c r="D23" s="33" t="s">
        <v>49</v>
      </c>
      <c r="E23" s="139">
        <v>9781627078764</v>
      </c>
      <c r="F23" s="140"/>
      <c r="G23" s="141"/>
      <c r="H23" s="162"/>
      <c r="I23" s="163"/>
      <c r="J23" s="15">
        <v>17.989999999999998</v>
      </c>
      <c r="K23" s="15">
        <v>9.9700000000000006</v>
      </c>
      <c r="L23" s="17"/>
      <c r="M23" s="17"/>
      <c r="N23" s="44"/>
    </row>
    <row r="24" spans="1:14" ht="26.4" customHeight="1" x14ac:dyDescent="0.25">
      <c r="A24" s="123" t="s">
        <v>230</v>
      </c>
      <c r="B24" s="124"/>
      <c r="C24" s="35" t="s">
        <v>229</v>
      </c>
      <c r="D24" s="34" t="s">
        <v>49</v>
      </c>
      <c r="E24" s="125">
        <v>9781640700741</v>
      </c>
      <c r="F24" s="126"/>
      <c r="G24" s="127"/>
      <c r="H24" s="164"/>
      <c r="I24" s="165"/>
      <c r="J24" s="12">
        <v>29.99</v>
      </c>
      <c r="K24" s="12">
        <v>15.97</v>
      </c>
      <c r="L24" s="18"/>
      <c r="M24" s="18"/>
      <c r="N24" s="44"/>
    </row>
    <row r="25" spans="1:14" ht="26.4" customHeight="1" x14ac:dyDescent="0.25">
      <c r="A25" s="137" t="s">
        <v>231</v>
      </c>
      <c r="B25" s="138"/>
      <c r="C25" s="32" t="s">
        <v>232</v>
      </c>
      <c r="D25" s="33" t="s">
        <v>44</v>
      </c>
      <c r="E25" s="139">
        <v>9781640701380</v>
      </c>
      <c r="F25" s="140"/>
      <c r="G25" s="141"/>
      <c r="H25" s="162"/>
      <c r="I25" s="163"/>
      <c r="J25" s="15">
        <v>14.99</v>
      </c>
      <c r="K25" s="15">
        <v>9.9700000000000006</v>
      </c>
      <c r="L25" s="17"/>
      <c r="M25" s="17"/>
      <c r="N25" s="44"/>
    </row>
    <row r="26" spans="1:14" ht="26.4" customHeight="1" x14ac:dyDescent="0.25">
      <c r="A26" s="123" t="s">
        <v>233</v>
      </c>
      <c r="B26" s="124"/>
      <c r="C26" s="35" t="s">
        <v>234</v>
      </c>
      <c r="D26" s="34" t="s">
        <v>49</v>
      </c>
      <c r="E26" s="125">
        <v>9781627073325</v>
      </c>
      <c r="F26" s="126"/>
      <c r="G26" s="127"/>
      <c r="H26" s="164"/>
      <c r="I26" s="165"/>
      <c r="J26" s="12">
        <v>16.989999999999998</v>
      </c>
      <c r="K26" s="12">
        <v>11.97</v>
      </c>
      <c r="L26" s="18"/>
      <c r="M26" s="18"/>
      <c r="N26" s="44"/>
    </row>
    <row r="27" spans="1:14" ht="26.4" customHeight="1" x14ac:dyDescent="0.25">
      <c r="A27" s="137" t="s">
        <v>235</v>
      </c>
      <c r="B27" s="138"/>
      <c r="C27" s="32" t="s">
        <v>236</v>
      </c>
      <c r="D27" s="33" t="s">
        <v>49</v>
      </c>
      <c r="E27" s="139">
        <v>9781640700420</v>
      </c>
      <c r="F27" s="140"/>
      <c r="G27" s="141"/>
      <c r="H27" s="162"/>
      <c r="I27" s="163"/>
      <c r="J27" s="15">
        <v>16.989999999999998</v>
      </c>
      <c r="K27" s="15">
        <v>9.9700000000000006</v>
      </c>
      <c r="L27" s="45"/>
      <c r="M27" s="45"/>
      <c r="N27" s="46"/>
    </row>
    <row r="28" spans="1:14" ht="26.4" customHeight="1" x14ac:dyDescent="0.25">
      <c r="A28" s="123" t="s">
        <v>237</v>
      </c>
      <c r="B28" s="124"/>
      <c r="C28" s="35" t="s">
        <v>238</v>
      </c>
      <c r="D28" s="34" t="s">
        <v>44</v>
      </c>
      <c r="E28" s="125">
        <v>9781640701052</v>
      </c>
      <c r="F28" s="126"/>
      <c r="G28" s="127"/>
      <c r="H28" s="164"/>
      <c r="I28" s="165"/>
      <c r="J28" s="12">
        <v>9.99</v>
      </c>
      <c r="K28" s="12">
        <v>5.97</v>
      </c>
      <c r="L28" s="47"/>
      <c r="M28" s="47"/>
      <c r="N28" s="46"/>
    </row>
    <row r="29" spans="1:14" ht="26.4" customHeight="1" x14ac:dyDescent="0.25">
      <c r="A29" s="137" t="s">
        <v>239</v>
      </c>
      <c r="B29" s="138"/>
      <c r="C29" s="32" t="s">
        <v>238</v>
      </c>
      <c r="D29" s="33" t="s">
        <v>44</v>
      </c>
      <c r="E29" s="139">
        <v>9781640701045</v>
      </c>
      <c r="F29" s="140"/>
      <c r="G29" s="141"/>
      <c r="H29" s="162"/>
      <c r="I29" s="163"/>
      <c r="J29" s="15">
        <v>9.99</v>
      </c>
      <c r="K29" s="15">
        <v>5.97</v>
      </c>
      <c r="L29" s="45"/>
      <c r="M29" s="45"/>
      <c r="N29" s="46"/>
    </row>
    <row r="30" spans="1:14" ht="26.4" customHeight="1" x14ac:dyDescent="0.25">
      <c r="A30" s="123" t="s">
        <v>240</v>
      </c>
      <c r="B30" s="124"/>
      <c r="C30" s="35" t="s">
        <v>241</v>
      </c>
      <c r="D30" s="34" t="s">
        <v>49</v>
      </c>
      <c r="E30" s="125">
        <v>9781640700222</v>
      </c>
      <c r="F30" s="126"/>
      <c r="G30" s="127"/>
      <c r="H30" s="164"/>
      <c r="I30" s="165"/>
      <c r="J30" s="12">
        <v>24.99</v>
      </c>
      <c r="K30" s="12">
        <v>17.97</v>
      </c>
      <c r="L30" s="18"/>
      <c r="M30" s="18"/>
      <c r="N30" s="44"/>
    </row>
  </sheetData>
  <mergeCells count="42">
    <mergeCell ref="A17:M17"/>
    <mergeCell ref="A18:B18"/>
    <mergeCell ref="H18:I18"/>
    <mergeCell ref="G1:M1"/>
    <mergeCell ref="G2:M4"/>
    <mergeCell ref="E18:G18"/>
    <mergeCell ref="A19:B19"/>
    <mergeCell ref="E19:G19"/>
    <mergeCell ref="H19:I19"/>
    <mergeCell ref="A20:B20"/>
    <mergeCell ref="E20:G20"/>
    <mergeCell ref="H20:I20"/>
    <mergeCell ref="A21:B21"/>
    <mergeCell ref="E21:G21"/>
    <mergeCell ref="H21:I21"/>
    <mergeCell ref="A22:B22"/>
    <mergeCell ref="E22:G22"/>
    <mergeCell ref="H22:I22"/>
    <mergeCell ref="A23:B23"/>
    <mergeCell ref="E23:G23"/>
    <mergeCell ref="H23:I23"/>
    <mergeCell ref="A24:B24"/>
    <mergeCell ref="E24:G24"/>
    <mergeCell ref="H24:I2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  <mergeCell ref="A28:B28"/>
    <mergeCell ref="E28:G28"/>
    <mergeCell ref="H28:I28"/>
    <mergeCell ref="A29:B29"/>
    <mergeCell ref="E29:G29"/>
    <mergeCell ref="H29:I29"/>
    <mergeCell ref="A30:B30"/>
    <mergeCell ref="E30:G30"/>
    <mergeCell ref="H30:I30"/>
  </mergeCells>
  <pageMargins left="0.7" right="0.7" top="0.75" bottom="0.75" header="0.3" footer="0.3"/>
  <pageSetup scale="8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35"/>
  <sheetViews>
    <sheetView workbookViewId="0">
      <selection activeCell="C29" sqref="C29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  <col min="15" max="15" width="2.44140625" customWidth="1"/>
  </cols>
  <sheetData>
    <row r="1" spans="2:13" s="8" customFormat="1" ht="61.5" customHeight="1" thickBot="1" x14ac:dyDescent="0.4">
      <c r="B1" s="9"/>
      <c r="C1" s="10"/>
      <c r="D1" s="5"/>
      <c r="E1" s="5"/>
      <c r="F1" s="5"/>
      <c r="G1" s="149" t="s">
        <v>41</v>
      </c>
      <c r="H1" s="150"/>
      <c r="I1" s="150"/>
      <c r="J1" s="150"/>
      <c r="K1" s="150"/>
      <c r="L1" s="150"/>
      <c r="M1" s="151"/>
    </row>
    <row r="2" spans="2:13" s="8" customFormat="1" ht="27" customHeight="1" x14ac:dyDescent="0.25">
      <c r="B2" s="9"/>
      <c r="D2" s="11"/>
      <c r="E2" s="11"/>
      <c r="F2" s="11"/>
      <c r="G2" s="152" t="s">
        <v>14</v>
      </c>
      <c r="H2" s="153"/>
      <c r="I2" s="153"/>
      <c r="J2" s="153"/>
      <c r="K2" s="153"/>
      <c r="L2" s="153"/>
      <c r="M2" s="154"/>
    </row>
    <row r="3" spans="2:13" s="8" customFormat="1" x14ac:dyDescent="0.25">
      <c r="B3" s="9"/>
      <c r="D3" s="11"/>
      <c r="E3" s="11"/>
      <c r="F3" s="11"/>
      <c r="G3" s="155"/>
      <c r="H3" s="156"/>
      <c r="I3" s="156"/>
      <c r="J3" s="156"/>
      <c r="K3" s="156"/>
      <c r="L3" s="156"/>
      <c r="M3" s="157"/>
    </row>
    <row r="4" spans="2:13" s="8" customFormat="1" ht="13.8" thickBot="1" x14ac:dyDescent="0.3">
      <c r="B4" s="9"/>
      <c r="D4" s="11"/>
      <c r="E4" s="11"/>
      <c r="F4" s="11"/>
      <c r="G4" s="158"/>
      <c r="H4" s="159"/>
      <c r="I4" s="159"/>
      <c r="J4" s="159"/>
      <c r="K4" s="159"/>
      <c r="L4" s="159"/>
      <c r="M4" s="160"/>
    </row>
    <row r="5" spans="2:13" s="8" customFormat="1" x14ac:dyDescent="0.25">
      <c r="B5" s="9"/>
      <c r="D5" s="11"/>
      <c r="E5" s="11"/>
      <c r="F5" s="11"/>
      <c r="G5" s="11"/>
      <c r="H5" s="11"/>
      <c r="I5" s="11"/>
      <c r="J5" s="11"/>
    </row>
    <row r="6" spans="2:13" s="8" customFormat="1" x14ac:dyDescent="0.25">
      <c r="B6" s="9"/>
      <c r="E6" s="21"/>
      <c r="G6" s="9"/>
      <c r="H6" s="9"/>
      <c r="I6" s="9"/>
    </row>
    <row r="7" spans="2:13" s="8" customFormat="1" x14ac:dyDescent="0.25">
      <c r="B7" s="9"/>
      <c r="E7" s="21"/>
      <c r="G7" s="9"/>
      <c r="H7" s="9"/>
      <c r="I7" s="9"/>
    </row>
    <row r="8" spans="2:13" s="8" customFormat="1" x14ac:dyDescent="0.25">
      <c r="B8" s="9"/>
      <c r="E8" s="21"/>
      <c r="G8" s="9"/>
      <c r="H8" s="9"/>
      <c r="I8" s="9"/>
    </row>
    <row r="9" spans="2:13" s="8" customFormat="1" x14ac:dyDescent="0.25">
      <c r="B9" s="9"/>
      <c r="E9" s="21"/>
      <c r="G9" s="9"/>
      <c r="H9" s="9"/>
      <c r="I9" s="9"/>
    </row>
    <row r="10" spans="2:13" s="8" customFormat="1" x14ac:dyDescent="0.25">
      <c r="B10" s="9"/>
      <c r="E10" s="21"/>
      <c r="G10" s="9"/>
      <c r="H10" s="9"/>
      <c r="I10" s="9"/>
    </row>
    <row r="11" spans="2:13" s="8" customFormat="1" x14ac:dyDescent="0.25">
      <c r="B11" s="9"/>
      <c r="E11" s="21"/>
      <c r="G11" s="9"/>
      <c r="H11" s="9"/>
      <c r="I11" s="9"/>
    </row>
    <row r="12" spans="2:13" s="8" customFormat="1" x14ac:dyDescent="0.25">
      <c r="B12" s="9"/>
      <c r="E12" s="21"/>
      <c r="G12" s="9"/>
      <c r="H12" s="9"/>
      <c r="I12" s="9"/>
    </row>
    <row r="13" spans="2:13" s="8" customFormat="1" x14ac:dyDescent="0.25">
      <c r="B13" s="9"/>
      <c r="E13" s="21"/>
      <c r="G13" s="9"/>
      <c r="H13" s="9"/>
      <c r="I13" s="9"/>
    </row>
    <row r="14" spans="2:13" s="8" customFormat="1" x14ac:dyDescent="0.25">
      <c r="B14" s="9"/>
      <c r="E14" s="21"/>
      <c r="G14" s="9"/>
      <c r="H14" s="9"/>
      <c r="I14" s="9"/>
    </row>
    <row r="15" spans="2:13" s="8" customFormat="1" x14ac:dyDescent="0.25">
      <c r="B15" s="9"/>
      <c r="E15" s="21"/>
      <c r="G15" s="9"/>
      <c r="H15" s="9"/>
      <c r="I15" s="9"/>
    </row>
    <row r="16" spans="2:13" s="8" customFormat="1" x14ac:dyDescent="0.25">
      <c r="B16" s="9"/>
      <c r="E16" s="21"/>
      <c r="G16" s="9"/>
      <c r="H16" s="9"/>
      <c r="I16" s="9"/>
    </row>
    <row r="17" spans="1:14" s="8" customFormat="1" x14ac:dyDescent="0.25">
      <c r="B17" s="9"/>
      <c r="E17" s="21"/>
      <c r="G17" s="9"/>
      <c r="H17" s="9"/>
      <c r="I17" s="9"/>
    </row>
    <row r="18" spans="1:14" s="8" customFormat="1" x14ac:dyDescent="0.25">
      <c r="B18" s="9"/>
      <c r="E18" s="21"/>
      <c r="G18" s="9"/>
      <c r="H18" s="9"/>
      <c r="I18" s="9"/>
    </row>
    <row r="19" spans="1:14" s="8" customFormat="1" x14ac:dyDescent="0.25">
      <c r="A19" s="21"/>
      <c r="B19" s="22"/>
      <c r="C19" s="21"/>
      <c r="D19" s="21"/>
      <c r="E19" s="21"/>
      <c r="G19" s="9"/>
      <c r="H19" s="22"/>
      <c r="I19" s="22"/>
      <c r="J19" s="21"/>
      <c r="K19" s="21"/>
      <c r="L19" s="21"/>
      <c r="M19" s="21"/>
    </row>
    <row r="20" spans="1:14" s="8" customFormat="1" x14ac:dyDescent="0.25">
      <c r="A20" s="21"/>
      <c r="B20" s="22"/>
      <c r="C20" s="21"/>
      <c r="D20" s="21"/>
      <c r="E20" s="21"/>
      <c r="G20" s="9"/>
      <c r="H20" s="22"/>
      <c r="I20" s="22"/>
      <c r="J20" s="21"/>
      <c r="K20" s="21"/>
      <c r="L20" s="21"/>
      <c r="M20" s="21"/>
    </row>
    <row r="21" spans="1:14" s="8" customFormat="1" x14ac:dyDescent="0.25">
      <c r="A21" s="21"/>
      <c r="B21" s="22"/>
      <c r="C21" s="21"/>
      <c r="D21" s="21"/>
      <c r="E21" s="21"/>
      <c r="G21" s="9"/>
      <c r="H21" s="22"/>
      <c r="I21" s="22"/>
      <c r="J21" s="21"/>
      <c r="K21" s="21"/>
      <c r="L21" s="21"/>
      <c r="M21" s="21"/>
    </row>
    <row r="22" spans="1:14" s="8" customFormat="1" x14ac:dyDescent="0.25">
      <c r="A22" s="21"/>
      <c r="B22" s="22"/>
      <c r="C22" s="21"/>
      <c r="D22" s="21"/>
      <c r="E22" s="21"/>
      <c r="G22" s="9"/>
      <c r="H22" s="22"/>
      <c r="I22" s="22"/>
      <c r="J22" s="21"/>
      <c r="K22" s="21"/>
      <c r="L22" s="21"/>
      <c r="M22" s="21"/>
    </row>
    <row r="23" spans="1:14" ht="14.25" customHeight="1" x14ac:dyDescent="0.25">
      <c r="A23" s="144" t="s">
        <v>0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</row>
    <row r="24" spans="1:14" ht="29.25" customHeight="1" x14ac:dyDescent="0.25">
      <c r="A24" s="147" t="s">
        <v>1</v>
      </c>
      <c r="B24" s="148"/>
      <c r="C24" s="1" t="s">
        <v>2</v>
      </c>
      <c r="D24" s="1" t="s">
        <v>3</v>
      </c>
      <c r="E24" s="147" t="s">
        <v>4</v>
      </c>
      <c r="F24" s="161"/>
      <c r="G24" s="148"/>
      <c r="H24" s="147" t="s">
        <v>5</v>
      </c>
      <c r="I24" s="148"/>
      <c r="J24" s="1" t="s">
        <v>6</v>
      </c>
      <c r="K24" s="1" t="s">
        <v>7</v>
      </c>
      <c r="L24" s="1" t="s">
        <v>8</v>
      </c>
      <c r="M24" s="1" t="s">
        <v>9</v>
      </c>
    </row>
    <row r="25" spans="1:14" s="16" customFormat="1" ht="24.6" customHeight="1" x14ac:dyDescent="0.25">
      <c r="A25" s="137" t="s">
        <v>242</v>
      </c>
      <c r="B25" s="138"/>
      <c r="C25" s="19"/>
      <c r="D25" s="19"/>
      <c r="E25" s="139">
        <v>656200685099</v>
      </c>
      <c r="F25" s="140"/>
      <c r="G25" s="141"/>
      <c r="H25" s="162"/>
      <c r="I25" s="163"/>
      <c r="J25" s="15">
        <v>18.989999999999998</v>
      </c>
      <c r="K25" s="45"/>
      <c r="L25" s="45"/>
      <c r="M25" s="45"/>
      <c r="N25" s="46"/>
    </row>
    <row r="26" spans="1:14" s="16" customFormat="1" ht="24.6" customHeight="1" x14ac:dyDescent="0.25">
      <c r="A26" s="123" t="s">
        <v>243</v>
      </c>
      <c r="B26" s="124"/>
      <c r="C26" s="20"/>
      <c r="D26" s="20"/>
      <c r="E26" s="125">
        <v>656200685068</v>
      </c>
      <c r="F26" s="126"/>
      <c r="G26" s="127"/>
      <c r="H26" s="164"/>
      <c r="I26" s="165"/>
      <c r="J26" s="12">
        <v>15.99</v>
      </c>
      <c r="K26" s="18"/>
      <c r="L26" s="18"/>
      <c r="M26" s="18"/>
      <c r="N26" s="44"/>
    </row>
    <row r="27" spans="1:14" s="16" customFormat="1" ht="24.6" customHeight="1" x14ac:dyDescent="0.25">
      <c r="A27" s="137" t="s">
        <v>244</v>
      </c>
      <c r="B27" s="138"/>
      <c r="C27" s="19"/>
      <c r="D27" s="19"/>
      <c r="E27" s="139">
        <v>656200684993</v>
      </c>
      <c r="F27" s="140"/>
      <c r="G27" s="141"/>
      <c r="H27" s="162"/>
      <c r="I27" s="163"/>
      <c r="J27" s="15">
        <v>14.99</v>
      </c>
      <c r="K27" s="45"/>
      <c r="L27" s="45"/>
      <c r="M27" s="45"/>
      <c r="N27" s="46"/>
    </row>
    <row r="28" spans="1:14" s="16" customFormat="1" ht="24.6" customHeight="1" x14ac:dyDescent="0.25">
      <c r="A28" s="123" t="s">
        <v>245</v>
      </c>
      <c r="B28" s="124"/>
      <c r="C28" s="20"/>
      <c r="D28" s="20"/>
      <c r="E28" s="125">
        <v>656200685105</v>
      </c>
      <c r="F28" s="126"/>
      <c r="G28" s="127"/>
      <c r="H28" s="164"/>
      <c r="I28" s="165"/>
      <c r="J28" s="12">
        <v>18.989999999999998</v>
      </c>
      <c r="K28" s="47"/>
      <c r="L28" s="47"/>
      <c r="M28" s="47"/>
      <c r="N28" s="46"/>
    </row>
    <row r="29" spans="1:14" s="16" customFormat="1" ht="24.6" customHeight="1" x14ac:dyDescent="0.25">
      <c r="A29" s="137" t="s">
        <v>246</v>
      </c>
      <c r="B29" s="138"/>
      <c r="C29" s="19"/>
      <c r="D29" s="19"/>
      <c r="E29" s="139">
        <v>656200693728</v>
      </c>
      <c r="F29" s="140"/>
      <c r="G29" s="141"/>
      <c r="H29" s="162"/>
      <c r="I29" s="163"/>
      <c r="J29" s="15">
        <v>12.99</v>
      </c>
      <c r="K29" s="17"/>
      <c r="L29" s="17"/>
      <c r="M29" s="17"/>
      <c r="N29" s="44"/>
    </row>
    <row r="30" spans="1:14" s="16" customFormat="1" ht="24.6" customHeight="1" x14ac:dyDescent="0.25">
      <c r="A30" s="128" t="s">
        <v>247</v>
      </c>
      <c r="B30" s="129"/>
      <c r="C30" s="20"/>
      <c r="D30" s="20"/>
      <c r="E30" s="125">
        <v>656200693735</v>
      </c>
      <c r="F30" s="126"/>
      <c r="G30" s="127"/>
      <c r="H30" s="164"/>
      <c r="I30" s="165"/>
      <c r="J30" s="12">
        <v>12.99</v>
      </c>
      <c r="K30" s="18"/>
      <c r="L30" s="18"/>
      <c r="M30" s="18"/>
      <c r="N30" s="44"/>
    </row>
    <row r="31" spans="1:14" s="16" customFormat="1" ht="24.6" customHeight="1" x14ac:dyDescent="0.25">
      <c r="A31" s="137" t="s">
        <v>248</v>
      </c>
      <c r="B31" s="138"/>
      <c r="C31" s="19"/>
      <c r="D31" s="19"/>
      <c r="E31" s="139">
        <v>656200693742</v>
      </c>
      <c r="F31" s="140"/>
      <c r="G31" s="141"/>
      <c r="H31" s="162"/>
      <c r="I31" s="163"/>
      <c r="J31" s="15">
        <v>12.99</v>
      </c>
      <c r="K31" s="17"/>
      <c r="L31" s="17"/>
      <c r="M31" s="17"/>
      <c r="N31" s="44"/>
    </row>
    <row r="32" spans="1:14" s="16" customFormat="1" ht="24.6" customHeight="1" x14ac:dyDescent="0.25">
      <c r="A32" s="123" t="s">
        <v>249</v>
      </c>
      <c r="B32" s="124"/>
      <c r="C32" s="20"/>
      <c r="D32" s="20"/>
      <c r="E32" s="125">
        <v>656200683323</v>
      </c>
      <c r="F32" s="126"/>
      <c r="G32" s="127"/>
      <c r="H32" s="164"/>
      <c r="I32" s="165"/>
      <c r="J32" s="12">
        <v>24.99</v>
      </c>
      <c r="K32" s="18"/>
      <c r="L32" s="18"/>
      <c r="M32" s="18"/>
      <c r="N32" s="44"/>
    </row>
    <row r="33" spans="1:14" s="16" customFormat="1" ht="24.6" customHeight="1" x14ac:dyDescent="0.25">
      <c r="A33" s="137" t="s">
        <v>250</v>
      </c>
      <c r="B33" s="138"/>
      <c r="C33" s="19"/>
      <c r="D33" s="19"/>
      <c r="E33" s="139">
        <v>656200683330</v>
      </c>
      <c r="F33" s="140"/>
      <c r="G33" s="141"/>
      <c r="H33" s="162"/>
      <c r="I33" s="163"/>
      <c r="J33" s="15">
        <v>24.99</v>
      </c>
      <c r="K33" s="45"/>
      <c r="L33" s="45"/>
      <c r="M33" s="45"/>
      <c r="N33" s="46"/>
    </row>
    <row r="34" spans="1:14" s="16" customFormat="1" ht="24.6" customHeight="1" x14ac:dyDescent="0.25">
      <c r="A34" s="123" t="s">
        <v>251</v>
      </c>
      <c r="B34" s="124"/>
      <c r="C34" s="20"/>
      <c r="D34" s="20"/>
      <c r="E34" s="125">
        <v>656200483855</v>
      </c>
      <c r="F34" s="126"/>
      <c r="G34" s="127"/>
      <c r="H34" s="164"/>
      <c r="I34" s="165"/>
      <c r="J34" s="12">
        <v>24.99</v>
      </c>
      <c r="K34" s="18"/>
      <c r="L34" s="18"/>
      <c r="M34" s="18"/>
      <c r="N34" s="44"/>
    </row>
    <row r="35" spans="1:14" ht="15.9" customHeight="1" x14ac:dyDescent="0.25">
      <c r="D35" s="36"/>
      <c r="E35" s="36"/>
      <c r="F35" s="36"/>
      <c r="G35" s="36"/>
      <c r="H35" s="36"/>
      <c r="I35" s="36"/>
      <c r="J35" s="36"/>
      <c r="K35" s="36"/>
      <c r="L35" s="36"/>
      <c r="M35" s="36"/>
    </row>
  </sheetData>
  <mergeCells count="36">
    <mergeCell ref="A23:M23"/>
    <mergeCell ref="A24:B24"/>
    <mergeCell ref="H24:I24"/>
    <mergeCell ref="G1:M1"/>
    <mergeCell ref="G2:M4"/>
    <mergeCell ref="E24:G24"/>
    <mergeCell ref="A27:B27"/>
    <mergeCell ref="E27:G27"/>
    <mergeCell ref="H27:I27"/>
    <mergeCell ref="A28:B28"/>
    <mergeCell ref="E28:G28"/>
    <mergeCell ref="H28:I28"/>
    <mergeCell ref="A29:B29"/>
    <mergeCell ref="E29:G29"/>
    <mergeCell ref="H29:I29"/>
    <mergeCell ref="A30:B30"/>
    <mergeCell ref="E30:G30"/>
    <mergeCell ref="H30:I30"/>
    <mergeCell ref="A31:B31"/>
    <mergeCell ref="E31:G31"/>
    <mergeCell ref="H31:I31"/>
    <mergeCell ref="A32:B32"/>
    <mergeCell ref="E32:G32"/>
    <mergeCell ref="H32:I32"/>
    <mergeCell ref="A33:B33"/>
    <mergeCell ref="E33:G33"/>
    <mergeCell ref="H33:I33"/>
    <mergeCell ref="A34:B34"/>
    <mergeCell ref="E34:G34"/>
    <mergeCell ref="H34:I34"/>
    <mergeCell ref="A25:B25"/>
    <mergeCell ref="E25:G25"/>
    <mergeCell ref="H25:I25"/>
    <mergeCell ref="A26:B26"/>
    <mergeCell ref="E26:G26"/>
    <mergeCell ref="H26:I26"/>
  </mergeCells>
  <pageMargins left="0.7" right="0.7" top="0.75" bottom="0.75" header="0.3" footer="0.3"/>
  <pageSetup scale="8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47C5A-9122-4EEF-A324-D5FEF636FA27}">
  <dimension ref="A1:N23"/>
  <sheetViews>
    <sheetView workbookViewId="0">
      <selection activeCell="V15" sqref="V15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5" width="2.44140625" style="16" customWidth="1"/>
    <col min="16" max="16384" width="8.77734375" style="16"/>
  </cols>
  <sheetData>
    <row r="1" spans="2:13" s="21" customFormat="1" ht="61.5" customHeight="1" thickBot="1" x14ac:dyDescent="0.4">
      <c r="B1" s="11"/>
      <c r="C1" s="23"/>
      <c r="D1" s="5"/>
      <c r="E1" s="5"/>
      <c r="F1" s="5"/>
      <c r="G1" s="149" t="s">
        <v>42</v>
      </c>
      <c r="H1" s="150"/>
      <c r="I1" s="150"/>
      <c r="J1" s="150"/>
      <c r="K1" s="150"/>
      <c r="L1" s="150"/>
      <c r="M1" s="151"/>
    </row>
    <row r="2" spans="2:13" s="21" customFormat="1" ht="18.600000000000001" customHeight="1" x14ac:dyDescent="0.25">
      <c r="B2" s="11"/>
      <c r="D2" s="11"/>
      <c r="E2" s="11"/>
      <c r="F2" s="11"/>
      <c r="G2" s="152" t="s">
        <v>25</v>
      </c>
      <c r="H2" s="153"/>
      <c r="I2" s="153"/>
      <c r="J2" s="153"/>
      <c r="K2" s="153"/>
      <c r="L2" s="153"/>
      <c r="M2" s="154"/>
    </row>
    <row r="3" spans="2:13" s="21" customFormat="1" x14ac:dyDescent="0.25">
      <c r="B3" s="11"/>
      <c r="D3" s="11"/>
      <c r="E3" s="11"/>
      <c r="F3" s="11"/>
      <c r="G3" s="155"/>
      <c r="H3" s="156"/>
      <c r="I3" s="156"/>
      <c r="J3" s="156"/>
      <c r="K3" s="156"/>
      <c r="L3" s="156"/>
      <c r="M3" s="157"/>
    </row>
    <row r="4" spans="2:13" s="21" customFormat="1" x14ac:dyDescent="0.25">
      <c r="B4" s="11"/>
      <c r="D4" s="11"/>
      <c r="E4" s="11"/>
      <c r="F4" s="11"/>
      <c r="G4" s="155"/>
      <c r="H4" s="156"/>
      <c r="I4" s="156"/>
      <c r="J4" s="156"/>
      <c r="K4" s="156"/>
      <c r="L4" s="156"/>
      <c r="M4" s="157"/>
    </row>
    <row r="5" spans="2:13" s="21" customFormat="1" x14ac:dyDescent="0.25">
      <c r="B5" s="11"/>
      <c r="D5" s="11"/>
      <c r="E5" s="11"/>
      <c r="F5" s="11"/>
      <c r="G5" s="155"/>
      <c r="H5" s="156"/>
      <c r="I5" s="156"/>
      <c r="J5" s="156"/>
      <c r="K5" s="156"/>
      <c r="L5" s="156"/>
      <c r="M5" s="157"/>
    </row>
    <row r="6" spans="2:13" s="21" customFormat="1" ht="13.8" thickBot="1" x14ac:dyDescent="0.3">
      <c r="B6" s="11"/>
      <c r="D6" s="11"/>
      <c r="E6" s="11"/>
      <c r="F6" s="11"/>
      <c r="G6" s="158"/>
      <c r="H6" s="159"/>
      <c r="I6" s="159"/>
      <c r="J6" s="159"/>
      <c r="K6" s="159"/>
      <c r="L6" s="159"/>
      <c r="M6" s="160"/>
    </row>
    <row r="7" spans="2:13" s="21" customFormat="1" x14ac:dyDescent="0.25">
      <c r="B7" s="11"/>
      <c r="G7" s="22"/>
      <c r="H7" s="22"/>
      <c r="I7" s="22"/>
    </row>
    <row r="8" spans="2:13" s="21" customFormat="1" x14ac:dyDescent="0.25">
      <c r="B8" s="11"/>
      <c r="G8" s="22"/>
      <c r="H8" s="22"/>
      <c r="I8" s="22"/>
    </row>
    <row r="9" spans="2:13" s="21" customFormat="1" x14ac:dyDescent="0.25">
      <c r="B9" s="11"/>
      <c r="G9" s="22"/>
      <c r="H9" s="22"/>
      <c r="I9" s="22"/>
    </row>
    <row r="10" spans="2:13" s="21" customFormat="1" x14ac:dyDescent="0.25">
      <c r="B10" s="11"/>
      <c r="G10" s="22"/>
      <c r="H10" s="22"/>
      <c r="I10" s="22"/>
    </row>
    <row r="11" spans="2:13" s="21" customFormat="1" x14ac:dyDescent="0.25">
      <c r="B11" s="11"/>
      <c r="G11" s="22"/>
      <c r="H11" s="22"/>
      <c r="I11" s="22"/>
    </row>
    <row r="12" spans="2:13" s="21" customFormat="1" x14ac:dyDescent="0.25">
      <c r="B12" s="11"/>
      <c r="G12" s="22"/>
      <c r="H12" s="22"/>
      <c r="I12" s="22"/>
    </row>
    <row r="13" spans="2:13" s="21" customFormat="1" x14ac:dyDescent="0.25">
      <c r="B13" s="11"/>
      <c r="G13" s="22"/>
      <c r="H13" s="22"/>
      <c r="I13" s="22"/>
    </row>
    <row r="14" spans="2:13" s="21" customFormat="1" x14ac:dyDescent="0.25">
      <c r="B14" s="11"/>
      <c r="G14" s="22"/>
      <c r="H14" s="22"/>
      <c r="I14" s="22"/>
    </row>
    <row r="15" spans="2:13" s="21" customFormat="1" x14ac:dyDescent="0.25">
      <c r="B15" s="11"/>
      <c r="G15" s="22"/>
      <c r="H15" s="22"/>
      <c r="I15" s="22"/>
    </row>
    <row r="16" spans="2:13" s="21" customFormat="1" x14ac:dyDescent="0.25">
      <c r="B16" s="11"/>
      <c r="G16" s="22"/>
      <c r="H16" s="22"/>
      <c r="I16" s="22"/>
    </row>
    <row r="17" spans="1:14" s="21" customFormat="1" ht="9" customHeight="1" x14ac:dyDescent="0.25">
      <c r="B17" s="11"/>
      <c r="G17" s="22"/>
      <c r="H17" s="22"/>
      <c r="I17" s="22"/>
    </row>
    <row r="18" spans="1:14" s="21" customFormat="1" ht="8.4" customHeight="1" x14ac:dyDescent="0.25">
      <c r="B18" s="11"/>
      <c r="G18" s="22"/>
      <c r="H18" s="22"/>
      <c r="I18" s="22"/>
    </row>
    <row r="19" spans="1:14" s="21" customFormat="1" x14ac:dyDescent="0.25">
      <c r="B19" s="11"/>
      <c r="G19" s="22"/>
      <c r="H19" s="22"/>
      <c r="I19" s="22"/>
    </row>
    <row r="20" spans="1:14" ht="14.25" customHeight="1" x14ac:dyDescent="0.25">
      <c r="A20" s="182" t="s">
        <v>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4"/>
    </row>
    <row r="21" spans="1:14" ht="29.25" customHeight="1" x14ac:dyDescent="0.25">
      <c r="A21" s="179" t="s">
        <v>1</v>
      </c>
      <c r="B21" s="181"/>
      <c r="C21" s="26" t="s">
        <v>2</v>
      </c>
      <c r="D21" s="26" t="s">
        <v>3</v>
      </c>
      <c r="E21" s="179" t="s">
        <v>4</v>
      </c>
      <c r="F21" s="180"/>
      <c r="G21" s="181"/>
      <c r="H21" s="179" t="s">
        <v>5</v>
      </c>
      <c r="I21" s="181"/>
      <c r="J21" s="26" t="s">
        <v>6</v>
      </c>
      <c r="K21" s="26" t="s">
        <v>7</v>
      </c>
      <c r="L21" s="26" t="s">
        <v>8</v>
      </c>
      <c r="M21" s="26" t="s">
        <v>9</v>
      </c>
    </row>
    <row r="22" spans="1:14" ht="15.9" customHeight="1" x14ac:dyDescent="0.25">
      <c r="A22" s="137" t="s">
        <v>252</v>
      </c>
      <c r="B22" s="138"/>
      <c r="C22" s="17"/>
      <c r="D22" s="33" t="s">
        <v>116</v>
      </c>
      <c r="E22" s="166">
        <v>43396578128</v>
      </c>
      <c r="F22" s="167"/>
      <c r="G22" s="197"/>
      <c r="H22" s="162"/>
      <c r="I22" s="163"/>
      <c r="J22" s="15">
        <v>22.99</v>
      </c>
      <c r="K22" s="45"/>
      <c r="L22" s="45"/>
      <c r="M22" s="45"/>
      <c r="N22" s="46"/>
    </row>
    <row r="23" spans="1:14" ht="16.649999999999999" customHeight="1" x14ac:dyDescent="0.25">
      <c r="A23" s="123" t="s">
        <v>253</v>
      </c>
      <c r="B23" s="124"/>
      <c r="C23" s="18"/>
      <c r="D23" s="34" t="s">
        <v>116</v>
      </c>
      <c r="E23" s="125">
        <v>194399548196</v>
      </c>
      <c r="F23" s="126"/>
      <c r="G23" s="127"/>
      <c r="H23" s="164"/>
      <c r="I23" s="165"/>
      <c r="J23" s="12">
        <v>14.99</v>
      </c>
      <c r="K23" s="47"/>
      <c r="L23" s="47"/>
      <c r="M23" s="47"/>
      <c r="N23" s="46"/>
    </row>
  </sheetData>
  <mergeCells count="12">
    <mergeCell ref="E23:G23"/>
    <mergeCell ref="H23:I23"/>
    <mergeCell ref="A20:M20"/>
    <mergeCell ref="A21:B21"/>
    <mergeCell ref="H21:I21"/>
    <mergeCell ref="A22:B22"/>
    <mergeCell ref="A23:B23"/>
    <mergeCell ref="G1:M1"/>
    <mergeCell ref="G2:M6"/>
    <mergeCell ref="E21:G21"/>
    <mergeCell ref="E22:G22"/>
    <mergeCell ref="H22:I22"/>
  </mergeCells>
  <pageMargins left="0.7" right="0.7" top="0.75" bottom="0.7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0"/>
  <sheetViews>
    <sheetView workbookViewId="0">
      <selection activeCell="A30" sqref="A30:B30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  <col min="15" max="15" width="2.44140625" customWidth="1"/>
  </cols>
  <sheetData>
    <row r="1" spans="2:13" s="8" customFormat="1" ht="61.5" customHeight="1" thickBot="1" x14ac:dyDescent="0.4">
      <c r="B1" s="9"/>
      <c r="C1" s="10"/>
      <c r="D1" s="5"/>
      <c r="E1" s="5"/>
      <c r="F1" s="5"/>
      <c r="G1" s="149" t="s">
        <v>27</v>
      </c>
      <c r="H1" s="150"/>
      <c r="I1" s="150"/>
      <c r="J1" s="150"/>
      <c r="K1" s="150"/>
      <c r="L1" s="150"/>
      <c r="M1" s="151"/>
    </row>
    <row r="2" spans="2:13" s="8" customFormat="1" ht="18" customHeight="1" x14ac:dyDescent="0.25">
      <c r="B2" s="9"/>
      <c r="D2" s="9"/>
      <c r="E2" s="22"/>
      <c r="F2" s="9"/>
      <c r="G2" s="152" t="s">
        <v>11</v>
      </c>
      <c r="H2" s="153"/>
      <c r="I2" s="153"/>
      <c r="J2" s="153"/>
      <c r="K2" s="153"/>
      <c r="L2" s="153"/>
      <c r="M2" s="154"/>
    </row>
    <row r="3" spans="2:13" s="8" customFormat="1" ht="13.95" customHeight="1" x14ac:dyDescent="0.25">
      <c r="B3" s="9"/>
      <c r="D3" s="9"/>
      <c r="E3" s="22"/>
      <c r="F3" s="9"/>
      <c r="G3" s="155"/>
      <c r="H3" s="156"/>
      <c r="I3" s="156"/>
      <c r="J3" s="156"/>
      <c r="K3" s="156"/>
      <c r="L3" s="156"/>
      <c r="M3" s="157"/>
    </row>
    <row r="4" spans="2:13" s="8" customFormat="1" ht="13.8" thickBot="1" x14ac:dyDescent="0.3">
      <c r="B4" s="9"/>
      <c r="D4" s="9"/>
      <c r="E4" s="22"/>
      <c r="F4" s="9"/>
      <c r="G4" s="158"/>
      <c r="H4" s="159"/>
      <c r="I4" s="159"/>
      <c r="J4" s="159"/>
      <c r="K4" s="159"/>
      <c r="L4" s="159"/>
      <c r="M4" s="160"/>
    </row>
    <row r="5" spans="2:13" s="8" customFormat="1" x14ac:dyDescent="0.25">
      <c r="B5" s="9"/>
      <c r="E5" s="21"/>
      <c r="G5" s="9"/>
      <c r="H5" s="9"/>
      <c r="I5" s="9"/>
    </row>
    <row r="6" spans="2:13" s="8" customFormat="1" x14ac:dyDescent="0.25">
      <c r="B6" s="9"/>
      <c r="E6" s="21"/>
      <c r="G6" s="9"/>
      <c r="H6" s="9"/>
      <c r="I6" s="9"/>
    </row>
    <row r="7" spans="2:13" s="8" customFormat="1" x14ac:dyDescent="0.25">
      <c r="B7" s="9"/>
      <c r="E7" s="21"/>
      <c r="G7" s="9"/>
      <c r="H7" s="9"/>
      <c r="I7" s="9"/>
    </row>
    <row r="8" spans="2:13" s="8" customFormat="1" x14ac:dyDescent="0.25">
      <c r="B8" s="9"/>
      <c r="E8" s="21"/>
      <c r="G8" s="9"/>
      <c r="H8" s="9"/>
      <c r="I8" s="9"/>
    </row>
    <row r="9" spans="2:13" s="8" customFormat="1" x14ac:dyDescent="0.25">
      <c r="B9" s="9"/>
      <c r="E9" s="21"/>
      <c r="G9" s="9"/>
      <c r="H9" s="9"/>
      <c r="I9" s="9"/>
    </row>
    <row r="10" spans="2:13" s="8" customFormat="1" x14ac:dyDescent="0.25">
      <c r="B10" s="9"/>
      <c r="E10" s="21"/>
      <c r="G10" s="9"/>
      <c r="H10" s="9"/>
      <c r="I10" s="9"/>
    </row>
    <row r="11" spans="2:13" s="8" customFormat="1" x14ac:dyDescent="0.25">
      <c r="B11" s="9"/>
      <c r="E11" s="21"/>
      <c r="G11" s="9"/>
      <c r="H11" s="9"/>
      <c r="I11" s="9"/>
    </row>
    <row r="12" spans="2:13" s="8" customFormat="1" x14ac:dyDescent="0.25">
      <c r="B12" s="9"/>
      <c r="E12" s="21"/>
      <c r="G12" s="9"/>
      <c r="H12" s="9"/>
      <c r="I12" s="9"/>
    </row>
    <row r="13" spans="2:13" s="8" customFormat="1" x14ac:dyDescent="0.25">
      <c r="B13" s="9"/>
      <c r="E13" s="21"/>
      <c r="G13" s="9"/>
      <c r="H13" s="9"/>
      <c r="I13" s="9"/>
    </row>
    <row r="14" spans="2:13" s="8" customFormat="1" x14ac:dyDescent="0.25">
      <c r="B14" s="9"/>
      <c r="E14" s="21"/>
      <c r="G14" s="9"/>
      <c r="H14" s="9"/>
      <c r="I14" s="9"/>
    </row>
    <row r="15" spans="2:13" s="8" customFormat="1" x14ac:dyDescent="0.25">
      <c r="B15" s="9"/>
      <c r="E15" s="21"/>
      <c r="G15" s="9"/>
      <c r="H15" s="9"/>
      <c r="I15" s="9"/>
    </row>
    <row r="16" spans="2:13" s="8" customFormat="1" x14ac:dyDescent="0.25">
      <c r="B16" s="9"/>
      <c r="E16" s="21"/>
      <c r="G16" s="9"/>
      <c r="H16" s="9"/>
      <c r="I16" s="9"/>
    </row>
    <row r="17" spans="1:14" s="21" customFormat="1" x14ac:dyDescent="0.25">
      <c r="B17" s="22"/>
      <c r="G17" s="22"/>
      <c r="H17" s="22"/>
      <c r="I17" s="22"/>
    </row>
    <row r="18" spans="1:14" s="8" customFormat="1" x14ac:dyDescent="0.25">
      <c r="B18" s="9"/>
      <c r="E18" s="21"/>
      <c r="G18" s="9"/>
      <c r="H18" s="9"/>
      <c r="I18" s="9"/>
    </row>
    <row r="19" spans="1:14" ht="14.25" customHeight="1" x14ac:dyDescent="0.25">
      <c r="A19" s="144" t="s">
        <v>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6"/>
    </row>
    <row r="20" spans="1:14" ht="29.25" customHeight="1" x14ac:dyDescent="0.25">
      <c r="A20" s="147" t="s">
        <v>1</v>
      </c>
      <c r="B20" s="148"/>
      <c r="C20" s="1" t="s">
        <v>2</v>
      </c>
      <c r="D20" s="1" t="s">
        <v>3</v>
      </c>
      <c r="E20" s="147" t="s">
        <v>4</v>
      </c>
      <c r="F20" s="161"/>
      <c r="G20" s="148"/>
      <c r="H20" s="147" t="s">
        <v>5</v>
      </c>
      <c r="I20" s="148"/>
      <c r="J20" s="1" t="s">
        <v>6</v>
      </c>
      <c r="K20" s="1" t="s">
        <v>7</v>
      </c>
      <c r="L20" s="1" t="s">
        <v>8</v>
      </c>
      <c r="M20" s="1" t="s">
        <v>9</v>
      </c>
    </row>
    <row r="21" spans="1:14" s="16" customFormat="1" ht="39" customHeight="1" x14ac:dyDescent="0.25">
      <c r="A21" s="137" t="s">
        <v>79</v>
      </c>
      <c r="B21" s="138"/>
      <c r="C21" s="32" t="s">
        <v>80</v>
      </c>
      <c r="D21" s="33" t="s">
        <v>49</v>
      </c>
      <c r="E21" s="139">
        <v>9780801018695</v>
      </c>
      <c r="F21" s="140"/>
      <c r="G21" s="141"/>
      <c r="H21" s="162"/>
      <c r="I21" s="163"/>
      <c r="J21" s="15">
        <v>22.99</v>
      </c>
      <c r="K21" s="15">
        <v>18.39</v>
      </c>
      <c r="L21" s="45"/>
      <c r="M21" s="45"/>
      <c r="N21" s="46"/>
    </row>
    <row r="22" spans="1:14" s="16" customFormat="1" ht="39" customHeight="1" x14ac:dyDescent="0.25">
      <c r="A22" s="123" t="s">
        <v>85</v>
      </c>
      <c r="B22" s="124"/>
      <c r="C22" s="35" t="s">
        <v>86</v>
      </c>
      <c r="D22" s="34" t="s">
        <v>49</v>
      </c>
      <c r="E22" s="125">
        <v>9781540901767</v>
      </c>
      <c r="F22" s="126"/>
      <c r="G22" s="127"/>
      <c r="H22" s="164"/>
      <c r="I22" s="165"/>
      <c r="J22" s="12">
        <v>16.989999999999998</v>
      </c>
      <c r="K22" s="20"/>
      <c r="L22" s="18"/>
      <c r="M22" s="18"/>
      <c r="N22" s="44"/>
    </row>
    <row r="23" spans="1:14" s="16" customFormat="1" ht="39" customHeight="1" x14ac:dyDescent="0.25">
      <c r="A23" s="137" t="s">
        <v>68</v>
      </c>
      <c r="B23" s="138"/>
      <c r="C23" s="32" t="s">
        <v>69</v>
      </c>
      <c r="D23" s="33" t="s">
        <v>44</v>
      </c>
      <c r="E23" s="139">
        <v>9780801094910</v>
      </c>
      <c r="F23" s="140"/>
      <c r="G23" s="141"/>
      <c r="H23" s="162"/>
      <c r="I23" s="163"/>
      <c r="J23" s="15">
        <v>17.989999999999998</v>
      </c>
      <c r="K23" s="19"/>
      <c r="L23" s="45"/>
      <c r="M23" s="45"/>
      <c r="N23" s="46"/>
    </row>
    <row r="24" spans="1:14" s="16" customFormat="1" ht="39" customHeight="1" x14ac:dyDescent="0.25">
      <c r="A24" s="123" t="s">
        <v>70</v>
      </c>
      <c r="B24" s="124"/>
      <c r="C24" s="35" t="s">
        <v>71</v>
      </c>
      <c r="D24" s="34" t="s">
        <v>44</v>
      </c>
      <c r="E24" s="125">
        <v>9780764232480</v>
      </c>
      <c r="F24" s="126"/>
      <c r="G24" s="127"/>
      <c r="H24" s="164"/>
      <c r="I24" s="165"/>
      <c r="J24" s="12">
        <v>15.99</v>
      </c>
      <c r="K24" s="20"/>
      <c r="L24" s="48"/>
      <c r="M24" s="48"/>
      <c r="N24" s="43"/>
    </row>
    <row r="25" spans="1:14" s="16" customFormat="1" ht="39" customHeight="1" x14ac:dyDescent="0.25">
      <c r="A25" s="137" t="s">
        <v>72</v>
      </c>
      <c r="B25" s="138"/>
      <c r="C25" s="17" t="s">
        <v>73</v>
      </c>
      <c r="D25" s="33" t="s">
        <v>44</v>
      </c>
      <c r="E25" s="139">
        <v>9780764232527</v>
      </c>
      <c r="F25" s="140"/>
      <c r="G25" s="141"/>
      <c r="H25" s="162"/>
      <c r="I25" s="163"/>
      <c r="J25" s="15">
        <v>15.99</v>
      </c>
      <c r="K25" s="19"/>
      <c r="L25" s="49"/>
      <c r="M25" s="49"/>
      <c r="N25" s="43"/>
    </row>
    <row r="26" spans="1:14" s="16" customFormat="1" ht="39" customHeight="1" x14ac:dyDescent="0.25">
      <c r="A26" s="123" t="s">
        <v>74</v>
      </c>
      <c r="B26" s="124"/>
      <c r="C26" s="35" t="s">
        <v>71</v>
      </c>
      <c r="D26" s="34" t="s">
        <v>44</v>
      </c>
      <c r="E26" s="125">
        <v>9780764232503</v>
      </c>
      <c r="F26" s="126"/>
      <c r="G26" s="127"/>
      <c r="H26" s="164"/>
      <c r="I26" s="165"/>
      <c r="J26" s="12">
        <v>15.99</v>
      </c>
      <c r="K26" s="20"/>
      <c r="L26" s="48"/>
      <c r="M26" s="48"/>
      <c r="N26" s="43"/>
    </row>
    <row r="27" spans="1:14" s="16" customFormat="1" ht="39" customHeight="1" x14ac:dyDescent="0.25">
      <c r="A27" s="137" t="s">
        <v>75</v>
      </c>
      <c r="B27" s="138"/>
      <c r="C27" s="32" t="s">
        <v>76</v>
      </c>
      <c r="D27" s="33" t="s">
        <v>44</v>
      </c>
      <c r="E27" s="139">
        <v>9780764238956</v>
      </c>
      <c r="F27" s="140"/>
      <c r="G27" s="141"/>
      <c r="H27" s="162"/>
      <c r="I27" s="163"/>
      <c r="J27" s="15">
        <v>15.99</v>
      </c>
      <c r="K27" s="19"/>
      <c r="L27" s="45"/>
      <c r="M27" s="45"/>
      <c r="N27" s="46"/>
    </row>
    <row r="28" spans="1:14" s="16" customFormat="1" ht="39" customHeight="1" x14ac:dyDescent="0.25">
      <c r="A28" s="123" t="s">
        <v>77</v>
      </c>
      <c r="B28" s="124"/>
      <c r="C28" s="35" t="s">
        <v>78</v>
      </c>
      <c r="D28" s="34" t="s">
        <v>44</v>
      </c>
      <c r="E28" s="125">
        <v>9780800736378</v>
      </c>
      <c r="F28" s="126"/>
      <c r="G28" s="127"/>
      <c r="H28" s="164"/>
      <c r="I28" s="165"/>
      <c r="J28" s="12">
        <v>15.99</v>
      </c>
      <c r="K28" s="20"/>
      <c r="L28" s="47"/>
      <c r="M28" s="47"/>
      <c r="N28" s="46"/>
    </row>
    <row r="29" spans="1:14" s="16" customFormat="1" ht="39" customHeight="1" x14ac:dyDescent="0.25">
      <c r="A29" s="137" t="s">
        <v>83</v>
      </c>
      <c r="B29" s="138"/>
      <c r="C29" s="32" t="s">
        <v>84</v>
      </c>
      <c r="D29" s="33" t="s">
        <v>44</v>
      </c>
      <c r="E29" s="139">
        <v>9780764239588</v>
      </c>
      <c r="F29" s="140"/>
      <c r="G29" s="141"/>
      <c r="H29" s="162"/>
      <c r="I29" s="163"/>
      <c r="J29" s="15">
        <v>15.99</v>
      </c>
      <c r="K29" s="19"/>
      <c r="L29" s="45"/>
      <c r="M29" s="45"/>
      <c r="N29" s="46"/>
    </row>
    <row r="30" spans="1:14" s="16" customFormat="1" ht="39" customHeight="1" x14ac:dyDescent="0.25">
      <c r="A30" s="123" t="s">
        <v>81</v>
      </c>
      <c r="B30" s="124"/>
      <c r="C30" s="35" t="s">
        <v>82</v>
      </c>
      <c r="D30" s="34" t="s">
        <v>44</v>
      </c>
      <c r="E30" s="125">
        <v>9780764237294</v>
      </c>
      <c r="F30" s="126"/>
      <c r="G30" s="127"/>
      <c r="H30" s="164"/>
      <c r="I30" s="165"/>
      <c r="J30" s="12">
        <v>16.989999999999998</v>
      </c>
      <c r="K30" s="20"/>
      <c r="L30" s="47"/>
      <c r="M30" s="47"/>
      <c r="N30" s="46"/>
    </row>
  </sheetData>
  <mergeCells count="36">
    <mergeCell ref="A21:B21"/>
    <mergeCell ref="E21:G21"/>
    <mergeCell ref="H21:I21"/>
    <mergeCell ref="A22:B22"/>
    <mergeCell ref="G1:M1"/>
    <mergeCell ref="G2:M4"/>
    <mergeCell ref="E20:G20"/>
    <mergeCell ref="A19:M19"/>
    <mergeCell ref="A20:B20"/>
    <mergeCell ref="H20:I20"/>
    <mergeCell ref="E22:G22"/>
    <mergeCell ref="H22:I22"/>
    <mergeCell ref="H25:I25"/>
    <mergeCell ref="A26:B26"/>
    <mergeCell ref="E26:G26"/>
    <mergeCell ref="H26:I26"/>
    <mergeCell ref="A23:B23"/>
    <mergeCell ref="E23:G23"/>
    <mergeCell ref="H23:I23"/>
    <mergeCell ref="A24:B24"/>
    <mergeCell ref="E24:G24"/>
    <mergeCell ref="H24:I24"/>
    <mergeCell ref="A25:B25"/>
    <mergeCell ref="E25:G25"/>
    <mergeCell ref="A30:B30"/>
    <mergeCell ref="E30:G30"/>
    <mergeCell ref="H30:I30"/>
    <mergeCell ref="A29:B29"/>
    <mergeCell ref="E29:G29"/>
    <mergeCell ref="H29:I29"/>
    <mergeCell ref="A27:B27"/>
    <mergeCell ref="E27:G27"/>
    <mergeCell ref="H27:I27"/>
    <mergeCell ref="A28:B28"/>
    <mergeCell ref="E28:G28"/>
    <mergeCell ref="H28:I28"/>
  </mergeCells>
  <pageMargins left="0.7" right="0.7" top="0.75" bottom="0.75" header="0.3" footer="0.3"/>
  <pageSetup scale="7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61252-1269-4120-AFFA-A83912E4F55A}">
  <sheetPr>
    <pageSetUpPr fitToPage="1"/>
  </sheetPr>
  <dimension ref="A1:L37"/>
  <sheetViews>
    <sheetView zoomScale="75" zoomScaleNormal="75" workbookViewId="0">
      <selection activeCell="A14" sqref="A14"/>
    </sheetView>
  </sheetViews>
  <sheetFormatPr defaultRowHeight="14.4" x14ac:dyDescent="0.3"/>
  <cols>
    <col min="1" max="1" width="18.109375" style="326" customWidth="1"/>
    <col min="2" max="2" width="9.77734375" style="225" customWidth="1"/>
    <col min="3" max="3" width="42.77734375" style="225" customWidth="1"/>
    <col min="4" max="4" width="24.109375" style="225" bestFit="1" customWidth="1"/>
    <col min="5" max="5" width="8.88671875" style="225"/>
    <col min="6" max="6" width="11.77734375" style="225" bestFit="1" customWidth="1"/>
    <col min="7" max="7" width="17.44140625" style="326" customWidth="1"/>
    <col min="8" max="8" width="9.77734375" style="326" customWidth="1"/>
    <col min="9" max="9" width="12.77734375" style="326" customWidth="1"/>
    <col min="10" max="10" width="11.77734375" style="225" customWidth="1"/>
    <col min="11" max="11" width="12.6640625" style="225" customWidth="1"/>
    <col min="12" max="12" width="16.77734375" style="319" bestFit="1" customWidth="1"/>
    <col min="13" max="16384" width="8.88671875" style="225"/>
  </cols>
  <sheetData>
    <row r="1" spans="1:12" ht="25.8" x14ac:dyDescent="0.5">
      <c r="A1" s="219"/>
      <c r="B1" s="220" t="s">
        <v>370</v>
      </c>
      <c r="C1" s="221"/>
      <c r="D1" s="222"/>
      <c r="E1" s="223"/>
      <c r="F1" s="221"/>
      <c r="G1" s="222"/>
      <c r="H1" s="222"/>
      <c r="I1" s="222"/>
      <c r="J1" s="222"/>
      <c r="K1" s="221"/>
      <c r="L1" s="224"/>
    </row>
    <row r="2" spans="1:12" ht="23.4" x14ac:dyDescent="0.3">
      <c r="A2" s="226"/>
      <c r="B2" s="227"/>
      <c r="C2" s="227"/>
      <c r="D2" s="227"/>
      <c r="E2" s="228" t="s">
        <v>371</v>
      </c>
      <c r="F2" s="227"/>
      <c r="G2" s="229"/>
      <c r="H2" s="229"/>
      <c r="I2" s="229"/>
      <c r="J2" s="227"/>
      <c r="K2" s="227"/>
      <c r="L2" s="230"/>
    </row>
    <row r="3" spans="1:12" x14ac:dyDescent="0.3">
      <c r="A3" s="231"/>
      <c r="B3" s="232"/>
      <c r="C3" s="233"/>
      <c r="D3" s="234"/>
      <c r="E3" s="235"/>
      <c r="F3" s="234"/>
      <c r="G3" s="234"/>
      <c r="H3" s="235"/>
      <c r="I3" s="234"/>
      <c r="J3" s="234"/>
      <c r="K3" s="235"/>
      <c r="L3" s="236"/>
    </row>
    <row r="4" spans="1:12" ht="15.6" x14ac:dyDescent="0.3">
      <c r="A4" s="237" t="s">
        <v>372</v>
      </c>
      <c r="B4" s="238"/>
      <c r="C4" s="239"/>
      <c r="D4" s="234"/>
      <c r="E4" s="240" t="s">
        <v>373</v>
      </c>
      <c r="F4" s="241"/>
      <c r="G4" s="241"/>
      <c r="H4" s="241"/>
      <c r="I4" s="241"/>
      <c r="J4" s="241"/>
      <c r="K4" s="242"/>
      <c r="L4" s="236"/>
    </row>
    <row r="5" spans="1:12" ht="15.6" x14ac:dyDescent="0.3">
      <c r="A5" s="237" t="s">
        <v>374</v>
      </c>
      <c r="B5" s="238"/>
      <c r="C5" s="239"/>
      <c r="D5" s="234"/>
      <c r="E5" s="243"/>
      <c r="F5" s="244"/>
      <c r="G5" s="244"/>
      <c r="H5" s="244"/>
      <c r="I5" s="244"/>
      <c r="J5" s="244"/>
      <c r="K5" s="245"/>
      <c r="L5" s="236"/>
    </row>
    <row r="6" spans="1:12" ht="15.6" x14ac:dyDescent="0.3">
      <c r="A6" s="237" t="s">
        <v>375</v>
      </c>
      <c r="B6" s="238"/>
      <c r="C6" s="239"/>
      <c r="D6" s="234"/>
      <c r="E6" s="243"/>
      <c r="F6" s="244"/>
      <c r="G6" s="244"/>
      <c r="H6" s="244"/>
      <c r="I6" s="244"/>
      <c r="J6" s="244"/>
      <c r="K6" s="245"/>
      <c r="L6" s="236"/>
    </row>
    <row r="7" spans="1:12" ht="15.6" x14ac:dyDescent="0.3">
      <c r="A7" s="237" t="s">
        <v>376</v>
      </c>
      <c r="B7" s="238"/>
      <c r="C7" s="239"/>
      <c r="D7" s="234"/>
      <c r="E7" s="246"/>
      <c r="F7" s="247"/>
      <c r="G7" s="247"/>
      <c r="H7" s="247"/>
      <c r="I7" s="247"/>
      <c r="J7" s="247"/>
      <c r="K7" s="248"/>
      <c r="L7" s="236"/>
    </row>
    <row r="8" spans="1:12" ht="15.6" x14ac:dyDescent="0.3">
      <c r="A8" s="237" t="s">
        <v>377</v>
      </c>
      <c r="B8" s="238"/>
      <c r="C8" s="239"/>
      <c r="D8" s="234"/>
      <c r="E8" s="249"/>
      <c r="F8" s="234"/>
      <c r="G8" s="250" t="s">
        <v>378</v>
      </c>
      <c r="H8" s="235"/>
      <c r="I8" s="234"/>
      <c r="J8" s="234"/>
      <c r="K8" s="235"/>
      <c r="L8" s="236"/>
    </row>
    <row r="9" spans="1:12" ht="15.6" x14ac:dyDescent="0.3">
      <c r="A9" s="251"/>
      <c r="B9" s="252"/>
      <c r="C9" s="252"/>
      <c r="D9" s="253"/>
      <c r="E9" s="254"/>
      <c r="F9" s="253"/>
      <c r="G9" s="255" t="s">
        <v>379</v>
      </c>
      <c r="H9" s="254"/>
      <c r="I9" s="254"/>
      <c r="J9" s="254"/>
      <c r="K9" s="254"/>
      <c r="L9" s="256"/>
    </row>
    <row r="10" spans="1:12" x14ac:dyDescent="0.3">
      <c r="A10" s="251"/>
      <c r="B10" s="252"/>
      <c r="C10" s="252"/>
      <c r="D10" s="253"/>
      <c r="E10" s="254"/>
      <c r="F10" s="253"/>
      <c r="G10" s="257"/>
      <c r="H10" s="254"/>
      <c r="I10" s="254"/>
      <c r="J10" s="254"/>
      <c r="K10" s="254"/>
      <c r="L10" s="256"/>
    </row>
    <row r="11" spans="1:12" ht="15" thickBot="1" x14ac:dyDescent="0.35">
      <c r="A11" s="258"/>
      <c r="B11" s="259"/>
      <c r="C11" s="259"/>
      <c r="D11" s="260"/>
      <c r="E11" s="261"/>
      <c r="F11" s="260"/>
      <c r="G11" s="262"/>
      <c r="H11" s="261"/>
      <c r="I11" s="261"/>
      <c r="J11" s="261"/>
      <c r="K11" s="261"/>
      <c r="L11" s="263"/>
    </row>
    <row r="12" spans="1:12" ht="43.2" x14ac:dyDescent="0.3">
      <c r="A12" s="264" t="s">
        <v>288</v>
      </c>
      <c r="B12" s="265" t="s">
        <v>380</v>
      </c>
      <c r="C12" s="265" t="s">
        <v>289</v>
      </c>
      <c r="D12" s="265" t="s">
        <v>381</v>
      </c>
      <c r="E12" s="266" t="s">
        <v>382</v>
      </c>
      <c r="F12" s="265" t="s">
        <v>383</v>
      </c>
      <c r="G12" s="265" t="s">
        <v>384</v>
      </c>
      <c r="H12" s="266" t="s">
        <v>385</v>
      </c>
      <c r="I12" s="267" t="s">
        <v>293</v>
      </c>
      <c r="J12" s="268" t="s">
        <v>386</v>
      </c>
      <c r="K12" s="269" t="s">
        <v>387</v>
      </c>
      <c r="L12" s="270" t="s">
        <v>388</v>
      </c>
    </row>
    <row r="13" spans="1:12" x14ac:dyDescent="0.3">
      <c r="A13" s="271"/>
      <c r="B13" s="272"/>
      <c r="C13" s="273" t="s">
        <v>389</v>
      </c>
      <c r="D13" s="274"/>
      <c r="E13" s="275"/>
      <c r="F13" s="274"/>
      <c r="G13" s="274"/>
      <c r="H13" s="276"/>
      <c r="I13" s="277"/>
      <c r="J13" s="278"/>
      <c r="K13" s="278"/>
      <c r="L13" s="279"/>
    </row>
    <row r="14" spans="1:12" ht="43.2" x14ac:dyDescent="0.3">
      <c r="A14" s="280">
        <v>9781496455505</v>
      </c>
      <c r="B14" s="281"/>
      <c r="C14" s="282" t="s">
        <v>390</v>
      </c>
      <c r="D14" s="283"/>
      <c r="E14" s="284">
        <v>19.989999999999998</v>
      </c>
      <c r="F14" s="285" t="s">
        <v>391</v>
      </c>
      <c r="G14" s="283" t="s">
        <v>392</v>
      </c>
      <c r="H14" s="286">
        <v>0.4</v>
      </c>
      <c r="I14" s="286" t="s">
        <v>393</v>
      </c>
      <c r="J14" s="287">
        <v>44593</v>
      </c>
      <c r="K14" s="287" t="s">
        <v>394</v>
      </c>
      <c r="L14" s="288" t="s">
        <v>395</v>
      </c>
    </row>
    <row r="15" spans="1:12" ht="43.2" x14ac:dyDescent="0.3">
      <c r="A15" s="289" t="s">
        <v>396</v>
      </c>
      <c r="B15" s="290"/>
      <c r="C15" s="291" t="s">
        <v>397</v>
      </c>
      <c r="D15" s="283"/>
      <c r="E15" s="292">
        <v>29.99</v>
      </c>
      <c r="F15" s="285" t="s">
        <v>398</v>
      </c>
      <c r="G15" s="283" t="s">
        <v>392</v>
      </c>
      <c r="H15" s="286">
        <v>0.4</v>
      </c>
      <c r="I15" s="286" t="s">
        <v>393</v>
      </c>
      <c r="J15" s="293">
        <v>44593</v>
      </c>
      <c r="K15" s="287" t="s">
        <v>394</v>
      </c>
      <c r="L15" s="288" t="s">
        <v>395</v>
      </c>
    </row>
    <row r="16" spans="1:12" s="297" customFormat="1" ht="43.2" x14ac:dyDescent="0.3">
      <c r="A16" s="294" t="s">
        <v>399</v>
      </c>
      <c r="B16" s="290"/>
      <c r="C16" s="295" t="s">
        <v>400</v>
      </c>
      <c r="D16" s="283"/>
      <c r="E16" s="296">
        <v>39.99</v>
      </c>
      <c r="F16" s="285" t="s">
        <v>401</v>
      </c>
      <c r="G16" s="283" t="s">
        <v>392</v>
      </c>
      <c r="H16" s="286">
        <v>0.4</v>
      </c>
      <c r="I16" s="286" t="s">
        <v>393</v>
      </c>
      <c r="J16" s="293">
        <v>44593</v>
      </c>
      <c r="K16" s="287" t="s">
        <v>394</v>
      </c>
      <c r="L16" s="288" t="s">
        <v>395</v>
      </c>
    </row>
    <row r="17" spans="1:12" ht="43.2" x14ac:dyDescent="0.3">
      <c r="A17" s="298" t="s">
        <v>402</v>
      </c>
      <c r="B17" s="299"/>
      <c r="C17" s="300" t="s">
        <v>403</v>
      </c>
      <c r="D17" s="301"/>
      <c r="E17" s="302">
        <v>29.99</v>
      </c>
      <c r="F17" s="303" t="s">
        <v>398</v>
      </c>
      <c r="G17" s="301" t="s">
        <v>392</v>
      </c>
      <c r="H17" s="304">
        <v>0.4</v>
      </c>
      <c r="I17" s="286" t="s">
        <v>393</v>
      </c>
      <c r="J17" s="293">
        <v>44593</v>
      </c>
      <c r="K17" s="287" t="s">
        <v>394</v>
      </c>
      <c r="L17" s="288" t="s">
        <v>395</v>
      </c>
    </row>
    <row r="18" spans="1:12" ht="43.2" x14ac:dyDescent="0.3">
      <c r="A18" s="289" t="s">
        <v>404</v>
      </c>
      <c r="B18" s="290"/>
      <c r="C18" s="291" t="s">
        <v>405</v>
      </c>
      <c r="D18" s="283"/>
      <c r="E18" s="292">
        <v>29.99</v>
      </c>
      <c r="F18" s="285" t="s">
        <v>398</v>
      </c>
      <c r="G18" s="283" t="s">
        <v>392</v>
      </c>
      <c r="H18" s="286">
        <v>0.4</v>
      </c>
      <c r="I18" s="286" t="s">
        <v>393</v>
      </c>
      <c r="J18" s="293">
        <v>44593</v>
      </c>
      <c r="K18" s="287" t="s">
        <v>394</v>
      </c>
      <c r="L18" s="288" t="s">
        <v>395</v>
      </c>
    </row>
    <row r="19" spans="1:12" ht="57.6" x14ac:dyDescent="0.3">
      <c r="A19" s="289" t="s">
        <v>406</v>
      </c>
      <c r="B19" s="290"/>
      <c r="C19" s="291" t="s">
        <v>407</v>
      </c>
      <c r="D19" s="283"/>
      <c r="E19" s="292">
        <v>29.99</v>
      </c>
      <c r="F19" s="285" t="s">
        <v>408</v>
      </c>
      <c r="G19" s="283" t="s">
        <v>409</v>
      </c>
      <c r="H19" s="286">
        <v>0.3</v>
      </c>
      <c r="I19" s="286" t="s">
        <v>410</v>
      </c>
      <c r="J19" s="293">
        <v>44593</v>
      </c>
      <c r="K19" s="287">
        <v>44666</v>
      </c>
      <c r="L19" s="282" t="s">
        <v>411</v>
      </c>
    </row>
    <row r="20" spans="1:12" s="297" customFormat="1" ht="57.6" x14ac:dyDescent="0.3">
      <c r="A20" s="294" t="s">
        <v>412</v>
      </c>
      <c r="B20" s="290"/>
      <c r="C20" s="295" t="s">
        <v>413</v>
      </c>
      <c r="D20" s="283"/>
      <c r="E20" s="296">
        <v>16.989999999999998</v>
      </c>
      <c r="F20" s="285" t="s">
        <v>408</v>
      </c>
      <c r="G20" s="283" t="s">
        <v>409</v>
      </c>
      <c r="H20" s="286">
        <v>0.3</v>
      </c>
      <c r="I20" s="286" t="s">
        <v>414</v>
      </c>
      <c r="J20" s="293">
        <v>44593</v>
      </c>
      <c r="K20" s="287">
        <v>44666</v>
      </c>
      <c r="L20" s="282" t="s">
        <v>411</v>
      </c>
    </row>
    <row r="21" spans="1:12" x14ac:dyDescent="0.3">
      <c r="A21" s="305"/>
      <c r="B21" s="299"/>
      <c r="C21" s="306"/>
      <c r="D21" s="301"/>
      <c r="E21" s="307"/>
      <c r="F21" s="303"/>
      <c r="G21" s="301"/>
      <c r="H21" s="304"/>
      <c r="I21" s="286"/>
      <c r="J21" s="287"/>
      <c r="K21" s="287"/>
      <c r="L21" s="288"/>
    </row>
    <row r="22" spans="1:12" x14ac:dyDescent="0.3">
      <c r="A22" s="308"/>
      <c r="B22" s="309"/>
      <c r="C22" s="310" t="s">
        <v>415</v>
      </c>
      <c r="D22" s="311"/>
      <c r="E22" s="312"/>
      <c r="F22" s="309"/>
      <c r="G22" s="311"/>
      <c r="H22" s="311"/>
      <c r="I22" s="313"/>
      <c r="J22" s="314"/>
      <c r="K22" s="315"/>
      <c r="L22" s="316"/>
    </row>
    <row r="23" spans="1:12" ht="57.6" x14ac:dyDescent="0.3">
      <c r="A23" s="317" t="s">
        <v>416</v>
      </c>
      <c r="B23" s="290"/>
      <c r="C23" s="290" t="s">
        <v>417</v>
      </c>
      <c r="D23" s="285" t="s">
        <v>418</v>
      </c>
      <c r="E23" s="284">
        <v>14.99</v>
      </c>
      <c r="F23" s="285" t="s">
        <v>408</v>
      </c>
      <c r="G23" s="285"/>
      <c r="H23" s="318">
        <v>0.3</v>
      </c>
      <c r="I23" s="122" t="s">
        <v>431</v>
      </c>
      <c r="J23" s="293">
        <v>44593</v>
      </c>
      <c r="K23" s="293">
        <v>44666</v>
      </c>
      <c r="L23" s="319" t="s">
        <v>411</v>
      </c>
    </row>
    <row r="24" spans="1:12" x14ac:dyDescent="0.3">
      <c r="A24" s="280"/>
      <c r="B24" s="320"/>
      <c r="C24" s="320"/>
      <c r="D24" s="321"/>
      <c r="E24" s="322"/>
      <c r="F24" s="285"/>
      <c r="G24" s="321"/>
      <c r="H24" s="323"/>
      <c r="I24" s="283"/>
      <c r="J24" s="293"/>
      <c r="K24" s="293"/>
      <c r="L24" s="324"/>
    </row>
    <row r="25" spans="1:12" x14ac:dyDescent="0.3">
      <c r="A25" s="308"/>
      <c r="B25" s="309"/>
      <c r="C25" s="310" t="s">
        <v>419</v>
      </c>
      <c r="D25" s="311"/>
      <c r="E25" s="312"/>
      <c r="F25" s="309"/>
      <c r="G25" s="311"/>
      <c r="H25" s="313"/>
      <c r="I25" s="311"/>
      <c r="J25" s="311"/>
      <c r="K25" s="309"/>
      <c r="L25" s="316"/>
    </row>
    <row r="26" spans="1:12" ht="57.6" x14ac:dyDescent="0.3">
      <c r="A26" s="280">
        <v>9781646070398</v>
      </c>
      <c r="B26" s="290"/>
      <c r="C26" s="290" t="s">
        <v>420</v>
      </c>
      <c r="D26" s="285" t="s">
        <v>421</v>
      </c>
      <c r="E26" s="284">
        <v>9.99</v>
      </c>
      <c r="F26" s="285" t="s">
        <v>422</v>
      </c>
      <c r="G26" s="285" t="s">
        <v>423</v>
      </c>
      <c r="H26" s="318">
        <v>0.2</v>
      </c>
      <c r="I26" s="122" t="s">
        <v>431</v>
      </c>
      <c r="J26" s="293">
        <v>44593</v>
      </c>
      <c r="K26" s="293">
        <v>44666</v>
      </c>
      <c r="L26" s="319" t="s">
        <v>411</v>
      </c>
    </row>
    <row r="27" spans="1:12" x14ac:dyDescent="0.3">
      <c r="A27" s="280">
        <v>9781628627954</v>
      </c>
      <c r="B27" s="290"/>
      <c r="C27" s="290" t="s">
        <v>425</v>
      </c>
      <c r="D27" s="285" t="s">
        <v>426</v>
      </c>
      <c r="E27" s="284">
        <v>11.99</v>
      </c>
      <c r="F27" s="285" t="s">
        <v>422</v>
      </c>
      <c r="G27" s="285" t="s">
        <v>423</v>
      </c>
      <c r="H27" s="318">
        <v>0.2</v>
      </c>
      <c r="I27" s="285" t="s">
        <v>424</v>
      </c>
      <c r="J27" s="293">
        <v>44593</v>
      </c>
      <c r="K27" s="293">
        <v>44666</v>
      </c>
      <c r="L27" s="325"/>
    </row>
    <row r="28" spans="1:12" x14ac:dyDescent="0.3">
      <c r="A28" s="280">
        <v>9780842331746</v>
      </c>
      <c r="C28" s="290" t="s">
        <v>427</v>
      </c>
      <c r="D28" s="285" t="s">
        <v>428</v>
      </c>
      <c r="E28" s="284">
        <v>12.99</v>
      </c>
      <c r="F28" s="285" t="s">
        <v>422</v>
      </c>
      <c r="G28" s="285" t="s">
        <v>429</v>
      </c>
      <c r="H28" s="318">
        <v>0.2</v>
      </c>
      <c r="I28" s="285" t="s">
        <v>424</v>
      </c>
      <c r="J28" s="293">
        <v>44593</v>
      </c>
      <c r="K28" s="293">
        <v>44666</v>
      </c>
      <c r="L28" s="282"/>
    </row>
    <row r="29" spans="1:12" ht="57.6" x14ac:dyDescent="0.3">
      <c r="A29" s="280">
        <v>9781496451231</v>
      </c>
      <c r="B29" s="290"/>
      <c r="C29" s="290" t="s">
        <v>430</v>
      </c>
      <c r="D29" s="285" t="s">
        <v>428</v>
      </c>
      <c r="E29" s="284">
        <v>12.99</v>
      </c>
      <c r="F29" s="285" t="s">
        <v>422</v>
      </c>
      <c r="G29" s="285" t="s">
        <v>429</v>
      </c>
      <c r="H29" s="318">
        <v>0.2</v>
      </c>
      <c r="I29" s="122" t="s">
        <v>431</v>
      </c>
      <c r="J29" s="293">
        <v>44593</v>
      </c>
      <c r="K29" s="293">
        <v>44666</v>
      </c>
      <c r="L29" s="319" t="s">
        <v>411</v>
      </c>
    </row>
    <row r="30" spans="1:12" x14ac:dyDescent="0.3">
      <c r="A30" s="280"/>
      <c r="B30" s="290"/>
      <c r="C30" s="290"/>
      <c r="D30" s="285"/>
      <c r="E30" s="284"/>
      <c r="F30" s="285"/>
      <c r="G30" s="285"/>
      <c r="H30" s="285"/>
      <c r="I30" s="285"/>
      <c r="J30" s="285"/>
      <c r="K30" s="290"/>
      <c r="L30" s="325"/>
    </row>
    <row r="31" spans="1:12" x14ac:dyDescent="0.3">
      <c r="A31" s="280"/>
      <c r="B31" s="290"/>
      <c r="C31" s="290"/>
      <c r="D31" s="285"/>
      <c r="E31" s="284"/>
      <c r="F31" s="285"/>
      <c r="G31" s="285"/>
      <c r="H31" s="285"/>
      <c r="I31" s="285"/>
      <c r="J31" s="290"/>
      <c r="K31" s="290"/>
      <c r="L31" s="282"/>
    </row>
    <row r="32" spans="1:12" x14ac:dyDescent="0.3">
      <c r="A32" s="280"/>
      <c r="B32" s="290"/>
      <c r="C32" s="290"/>
      <c r="D32" s="285"/>
      <c r="E32" s="284"/>
      <c r="F32" s="290"/>
      <c r="G32" s="285"/>
      <c r="H32" s="285"/>
      <c r="I32" s="285"/>
      <c r="J32" s="290"/>
      <c r="K32" s="290"/>
      <c r="L32" s="282"/>
    </row>
    <row r="33" spans="1:12" x14ac:dyDescent="0.3">
      <c r="A33" s="280"/>
      <c r="B33" s="290"/>
      <c r="C33" s="290"/>
      <c r="D33" s="285"/>
      <c r="E33" s="284"/>
      <c r="F33" s="290"/>
      <c r="G33" s="285"/>
      <c r="H33" s="285"/>
      <c r="I33" s="285"/>
      <c r="J33" s="290"/>
      <c r="K33" s="290"/>
      <c r="L33" s="282"/>
    </row>
    <row r="34" spans="1:12" x14ac:dyDescent="0.3">
      <c r="A34" s="280"/>
      <c r="B34" s="290"/>
      <c r="C34" s="290"/>
      <c r="D34" s="285"/>
      <c r="E34" s="284"/>
      <c r="F34" s="290"/>
      <c r="G34" s="285"/>
      <c r="H34" s="285"/>
      <c r="I34" s="285"/>
      <c r="J34" s="290"/>
      <c r="K34" s="290"/>
      <c r="L34" s="282"/>
    </row>
    <row r="35" spans="1:12" x14ac:dyDescent="0.3">
      <c r="A35" s="280"/>
      <c r="B35" s="290"/>
      <c r="C35" s="290"/>
      <c r="D35" s="285"/>
      <c r="E35" s="284"/>
      <c r="F35" s="290"/>
      <c r="G35" s="285"/>
      <c r="H35" s="285"/>
      <c r="I35" s="285"/>
      <c r="J35" s="290"/>
      <c r="K35" s="290"/>
      <c r="L35" s="282"/>
    </row>
    <row r="36" spans="1:12" x14ac:dyDescent="0.3">
      <c r="A36" s="280"/>
      <c r="B36" s="290"/>
      <c r="C36" s="290"/>
      <c r="D36" s="285"/>
      <c r="E36" s="284"/>
      <c r="F36" s="290"/>
      <c r="G36" s="285"/>
      <c r="H36" s="285"/>
      <c r="I36" s="285"/>
      <c r="J36" s="290"/>
      <c r="K36" s="290"/>
      <c r="L36" s="282"/>
    </row>
    <row r="37" spans="1:12" x14ac:dyDescent="0.3">
      <c r="D37" s="326"/>
    </row>
  </sheetData>
  <autoFilter ref="A12:L13" xr:uid="{07185BBE-964A-4240-A4EF-668C08852715}"/>
  <mergeCells count="7">
    <mergeCell ref="A8:B8"/>
    <mergeCell ref="A3:B3"/>
    <mergeCell ref="A4:B4"/>
    <mergeCell ref="E4:K7"/>
    <mergeCell ref="A5:B5"/>
    <mergeCell ref="A6:B6"/>
    <mergeCell ref="A7:B7"/>
  </mergeCells>
  <pageMargins left="0.7" right="0.7" top="0.75" bottom="0.75" header="0.3" footer="0.3"/>
  <pageSetup scale="69" fitToHeight="2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104C5-6073-45BA-B08A-B8DBA868DAC0}">
  <sheetPr>
    <pageSetUpPr fitToPage="1"/>
  </sheetPr>
  <dimension ref="A1:N32"/>
  <sheetViews>
    <sheetView workbookViewId="0">
      <selection activeCell="D5" sqref="D5"/>
    </sheetView>
  </sheetViews>
  <sheetFormatPr defaultColWidth="9.3320312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6384" width="9.33203125" style="16"/>
  </cols>
  <sheetData>
    <row r="1" spans="2:13" s="21" customFormat="1" ht="60.75" customHeight="1" thickBot="1" x14ac:dyDescent="0.45">
      <c r="B1" s="22"/>
      <c r="C1" s="23"/>
      <c r="E1" s="13"/>
      <c r="F1" s="13"/>
      <c r="G1" s="149" t="s">
        <v>271</v>
      </c>
      <c r="H1" s="150"/>
      <c r="I1" s="150"/>
      <c r="J1" s="150"/>
      <c r="K1" s="150"/>
      <c r="L1" s="150"/>
      <c r="M1" s="151"/>
    </row>
    <row r="2" spans="2:13" s="21" customFormat="1" ht="13.2" customHeight="1" x14ac:dyDescent="0.25">
      <c r="B2" s="22"/>
      <c r="E2" s="11"/>
      <c r="F2" s="11"/>
      <c r="G2" s="152" t="s">
        <v>254</v>
      </c>
      <c r="H2" s="153"/>
      <c r="I2" s="153"/>
      <c r="J2" s="153"/>
      <c r="K2" s="153"/>
      <c r="L2" s="153"/>
      <c r="M2" s="154"/>
    </row>
    <row r="3" spans="2:13" s="21" customFormat="1" ht="40.200000000000003" customHeight="1" x14ac:dyDescent="0.25">
      <c r="B3" s="22"/>
      <c r="D3" s="11"/>
      <c r="E3" s="11"/>
      <c r="F3" s="11"/>
      <c r="G3" s="155"/>
      <c r="H3" s="218"/>
      <c r="I3" s="218"/>
      <c r="J3" s="218"/>
      <c r="K3" s="218"/>
      <c r="L3" s="218"/>
      <c r="M3" s="157"/>
    </row>
    <row r="4" spans="2:13" s="21" customFormat="1" ht="13.8" thickBot="1" x14ac:dyDescent="0.3">
      <c r="B4" s="22"/>
      <c r="D4" s="11"/>
      <c r="E4" s="11"/>
      <c r="F4" s="11"/>
      <c r="G4" s="158"/>
      <c r="H4" s="159"/>
      <c r="I4" s="159"/>
      <c r="J4" s="159"/>
      <c r="K4" s="159"/>
      <c r="L4" s="159"/>
      <c r="M4" s="160"/>
    </row>
    <row r="5" spans="2:13" s="21" customFormat="1" ht="33" customHeight="1" x14ac:dyDescent="0.25">
      <c r="B5" s="22"/>
      <c r="G5" s="22"/>
      <c r="H5" s="22"/>
      <c r="I5" s="22"/>
    </row>
    <row r="6" spans="2:13" s="21" customFormat="1" x14ac:dyDescent="0.25">
      <c r="B6" s="22"/>
      <c r="G6" s="22"/>
      <c r="H6" s="22"/>
      <c r="I6" s="22"/>
    </row>
    <row r="7" spans="2:13" s="21" customFormat="1" x14ac:dyDescent="0.25">
      <c r="B7" s="22"/>
      <c r="G7" s="22"/>
      <c r="H7" s="22"/>
      <c r="I7" s="22"/>
    </row>
    <row r="8" spans="2:13" s="21" customFormat="1" x14ac:dyDescent="0.25">
      <c r="B8" s="22"/>
      <c r="G8" s="22"/>
      <c r="H8" s="22"/>
      <c r="I8" s="22"/>
    </row>
    <row r="9" spans="2:13" s="21" customFormat="1" x14ac:dyDescent="0.25">
      <c r="B9" s="22"/>
      <c r="G9" s="22"/>
      <c r="H9" s="22"/>
      <c r="I9" s="22"/>
    </row>
    <row r="10" spans="2:13" s="21" customFormat="1" x14ac:dyDescent="0.25">
      <c r="B10" s="22"/>
      <c r="G10" s="22"/>
      <c r="H10" s="22"/>
      <c r="I10" s="22"/>
    </row>
    <row r="11" spans="2:13" s="21" customFormat="1" x14ac:dyDescent="0.25">
      <c r="B11" s="22"/>
      <c r="G11" s="22"/>
      <c r="H11" s="22"/>
      <c r="I11" s="22"/>
    </row>
    <row r="12" spans="2:13" s="21" customFormat="1" x14ac:dyDescent="0.25">
      <c r="B12" s="22"/>
      <c r="G12" s="22"/>
      <c r="H12" s="22"/>
      <c r="I12" s="22"/>
    </row>
    <row r="13" spans="2:13" s="21" customFormat="1" x14ac:dyDescent="0.25">
      <c r="B13" s="22"/>
      <c r="G13" s="22"/>
      <c r="H13" s="22"/>
      <c r="I13" s="22"/>
    </row>
    <row r="14" spans="2:13" s="21" customFormat="1" x14ac:dyDescent="0.25">
      <c r="B14" s="22"/>
      <c r="G14" s="22"/>
      <c r="H14" s="22"/>
      <c r="I14" s="22"/>
    </row>
    <row r="15" spans="2:13" s="21" customFormat="1" ht="31.5" customHeight="1" x14ac:dyDescent="0.25">
      <c r="B15" s="22"/>
      <c r="G15" s="22"/>
      <c r="H15" s="22"/>
      <c r="I15" s="22"/>
    </row>
    <row r="16" spans="2:13" s="21" customFormat="1" ht="31.5" customHeight="1" x14ac:dyDescent="0.25">
      <c r="B16" s="22"/>
      <c r="G16" s="22"/>
      <c r="H16" s="22"/>
      <c r="I16" s="22"/>
    </row>
    <row r="17" spans="1:14" ht="9.6" customHeight="1" x14ac:dyDescent="0.25">
      <c r="A17" s="27"/>
    </row>
    <row r="18" spans="1:14" ht="14.25" customHeight="1" x14ac:dyDescent="0.25">
      <c r="A18" s="182" t="s">
        <v>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4"/>
    </row>
    <row r="19" spans="1:14" ht="26.4" x14ac:dyDescent="0.25">
      <c r="A19" s="179" t="s">
        <v>1</v>
      </c>
      <c r="B19" s="181"/>
      <c r="C19" s="26" t="s">
        <v>2</v>
      </c>
      <c r="D19" s="26" t="s">
        <v>3</v>
      </c>
      <c r="E19" s="179" t="s">
        <v>4</v>
      </c>
      <c r="F19" s="180"/>
      <c r="G19" s="181"/>
      <c r="H19" s="179" t="s">
        <v>5</v>
      </c>
      <c r="I19" s="181"/>
      <c r="J19" s="26" t="s">
        <v>6</v>
      </c>
      <c r="K19" s="26" t="s">
        <v>7</v>
      </c>
      <c r="L19" s="26" t="s">
        <v>8</v>
      </c>
      <c r="M19" s="26" t="s">
        <v>9</v>
      </c>
    </row>
    <row r="20" spans="1:14" ht="15.9" customHeight="1" x14ac:dyDescent="0.25">
      <c r="A20" s="137" t="s">
        <v>259</v>
      </c>
      <c r="B20" s="138"/>
      <c r="C20" s="17"/>
      <c r="D20" s="33" t="s">
        <v>44</v>
      </c>
      <c r="E20" s="139">
        <v>9780882642147</v>
      </c>
      <c r="F20" s="140"/>
      <c r="G20" s="141"/>
      <c r="H20" s="162"/>
      <c r="I20" s="163"/>
      <c r="J20" s="15">
        <v>17.989999999999998</v>
      </c>
      <c r="K20" s="15">
        <v>10</v>
      </c>
      <c r="L20" s="45"/>
      <c r="M20" s="45"/>
      <c r="N20" s="46"/>
    </row>
    <row r="21" spans="1:14" ht="17.100000000000001" customHeight="1" x14ac:dyDescent="0.25">
      <c r="A21" s="123" t="s">
        <v>260</v>
      </c>
      <c r="B21" s="124"/>
      <c r="C21" s="18"/>
      <c r="D21" s="34" t="s">
        <v>44</v>
      </c>
      <c r="E21" s="125">
        <v>9780882641508</v>
      </c>
      <c r="F21" s="126"/>
      <c r="G21" s="127"/>
      <c r="H21" s="164"/>
      <c r="I21" s="165"/>
      <c r="J21" s="12">
        <v>15.99</v>
      </c>
      <c r="K21" s="12">
        <v>10</v>
      </c>
      <c r="L21" s="47"/>
      <c r="M21" s="47"/>
      <c r="N21" s="46"/>
    </row>
    <row r="22" spans="1:14" ht="15.9" customHeight="1" x14ac:dyDescent="0.25">
      <c r="A22" s="137" t="s">
        <v>264</v>
      </c>
      <c r="B22" s="138"/>
      <c r="C22" s="17"/>
      <c r="D22" s="33" t="s">
        <v>116</v>
      </c>
      <c r="E22" s="139">
        <v>850027392028</v>
      </c>
      <c r="F22" s="140"/>
      <c r="G22" s="141"/>
      <c r="H22" s="162"/>
      <c r="I22" s="163"/>
      <c r="J22" s="15">
        <v>22.99</v>
      </c>
      <c r="K22" s="15">
        <v>16.97</v>
      </c>
      <c r="L22" s="45"/>
      <c r="M22" s="45"/>
      <c r="N22" s="46"/>
    </row>
    <row r="23" spans="1:14" ht="15.9" customHeight="1" x14ac:dyDescent="0.25">
      <c r="A23" s="123" t="s">
        <v>265</v>
      </c>
      <c r="B23" s="124"/>
      <c r="C23" s="18"/>
      <c r="D23" s="34" t="s">
        <v>49</v>
      </c>
      <c r="E23" s="125">
        <v>9780882641232</v>
      </c>
      <c r="F23" s="126"/>
      <c r="G23" s="127"/>
      <c r="H23" s="164"/>
      <c r="I23" s="165"/>
      <c r="J23" s="12">
        <v>22.99</v>
      </c>
      <c r="K23" s="12">
        <v>10</v>
      </c>
      <c r="L23" s="47"/>
      <c r="M23" s="47"/>
      <c r="N23" s="46"/>
    </row>
    <row r="24" spans="1:14" ht="17.100000000000001" customHeight="1" x14ac:dyDescent="0.25">
      <c r="A24" s="137" t="s">
        <v>255</v>
      </c>
      <c r="B24" s="138"/>
      <c r="C24" s="17"/>
      <c r="D24" s="17"/>
      <c r="E24" s="139">
        <v>860002029603</v>
      </c>
      <c r="F24" s="140"/>
      <c r="G24" s="141"/>
      <c r="H24" s="162"/>
      <c r="I24" s="163"/>
      <c r="J24" s="15">
        <v>24.99</v>
      </c>
      <c r="K24" s="15">
        <v>19.97</v>
      </c>
      <c r="L24" s="45"/>
      <c r="M24" s="45"/>
      <c r="N24" s="46"/>
    </row>
    <row r="25" spans="1:14" ht="15.9" customHeight="1" x14ac:dyDescent="0.25">
      <c r="A25" s="123" t="s">
        <v>256</v>
      </c>
      <c r="B25" s="124"/>
      <c r="C25" s="18"/>
      <c r="D25" s="18"/>
      <c r="E25" s="125">
        <v>860002029610</v>
      </c>
      <c r="F25" s="126"/>
      <c r="G25" s="127"/>
      <c r="H25" s="164"/>
      <c r="I25" s="165"/>
      <c r="J25" s="12">
        <v>24.99</v>
      </c>
      <c r="K25" s="12">
        <v>19.97</v>
      </c>
      <c r="L25" s="47"/>
      <c r="M25" s="47"/>
      <c r="N25" s="46"/>
    </row>
    <row r="26" spans="1:14" ht="15.9" customHeight="1" x14ac:dyDescent="0.25">
      <c r="A26" s="137" t="s">
        <v>257</v>
      </c>
      <c r="B26" s="138"/>
      <c r="C26" s="17"/>
      <c r="D26" s="17"/>
      <c r="E26" s="139">
        <v>860002029627</v>
      </c>
      <c r="F26" s="140"/>
      <c r="G26" s="141"/>
      <c r="H26" s="162"/>
      <c r="I26" s="163"/>
      <c r="J26" s="15">
        <v>24.99</v>
      </c>
      <c r="K26" s="15">
        <v>19.97</v>
      </c>
      <c r="L26" s="45"/>
      <c r="M26" s="45"/>
      <c r="N26" s="46"/>
    </row>
    <row r="27" spans="1:14" ht="17.100000000000001" customHeight="1" x14ac:dyDescent="0.25">
      <c r="A27" s="123" t="s">
        <v>258</v>
      </c>
      <c r="B27" s="124"/>
      <c r="C27" s="18"/>
      <c r="D27" s="18"/>
      <c r="E27" s="125">
        <v>860002029634</v>
      </c>
      <c r="F27" s="126"/>
      <c r="G27" s="127"/>
      <c r="H27" s="164"/>
      <c r="I27" s="165"/>
      <c r="J27" s="12">
        <v>24.99</v>
      </c>
      <c r="K27" s="12">
        <v>19.97</v>
      </c>
      <c r="L27" s="47"/>
      <c r="M27" s="47"/>
      <c r="N27" s="46"/>
    </row>
    <row r="28" spans="1:14" ht="24.75" customHeight="1" x14ac:dyDescent="0.25">
      <c r="A28" s="137" t="s">
        <v>261</v>
      </c>
      <c r="B28" s="138"/>
      <c r="C28" s="17"/>
      <c r="D28" s="17"/>
      <c r="E28" s="139">
        <v>860002029689</v>
      </c>
      <c r="F28" s="140"/>
      <c r="G28" s="141"/>
      <c r="H28" s="162"/>
      <c r="I28" s="163"/>
      <c r="J28" s="15">
        <v>12.99</v>
      </c>
      <c r="K28" s="15">
        <v>9.9700000000000006</v>
      </c>
      <c r="L28" s="17"/>
      <c r="M28" s="17"/>
      <c r="N28" s="44"/>
    </row>
    <row r="29" spans="1:14" ht="15.9" customHeight="1" x14ac:dyDescent="0.25">
      <c r="A29" s="123" t="s">
        <v>262</v>
      </c>
      <c r="B29" s="124"/>
      <c r="C29" s="18"/>
      <c r="D29" s="18"/>
      <c r="E29" s="125">
        <v>860002029672</v>
      </c>
      <c r="F29" s="126"/>
      <c r="G29" s="127"/>
      <c r="H29" s="164"/>
      <c r="I29" s="165"/>
      <c r="J29" s="12">
        <v>12.99</v>
      </c>
      <c r="K29" s="12">
        <v>9.9700000000000006</v>
      </c>
      <c r="L29" s="47"/>
      <c r="M29" s="47"/>
      <c r="N29" s="46"/>
    </row>
    <row r="30" spans="1:14" ht="17.100000000000001" customHeight="1" x14ac:dyDescent="0.25">
      <c r="A30" s="137" t="s">
        <v>263</v>
      </c>
      <c r="B30" s="138"/>
      <c r="C30" s="17"/>
      <c r="D30" s="17"/>
      <c r="E30" s="139">
        <v>860002029696</v>
      </c>
      <c r="F30" s="140"/>
      <c r="G30" s="141"/>
      <c r="H30" s="162"/>
      <c r="I30" s="163"/>
      <c r="J30" s="15">
        <v>29.99</v>
      </c>
      <c r="K30" s="15">
        <v>24.97</v>
      </c>
      <c r="L30" s="45"/>
      <c r="M30" s="45"/>
      <c r="N30" s="46"/>
    </row>
    <row r="31" spans="1:14" ht="15.9" customHeight="1" x14ac:dyDescent="0.25">
      <c r="A31" s="123" t="s">
        <v>266</v>
      </c>
      <c r="B31" s="124"/>
      <c r="C31" s="18"/>
      <c r="D31" s="18"/>
      <c r="E31" s="125">
        <v>860002029641</v>
      </c>
      <c r="F31" s="126"/>
      <c r="G31" s="127"/>
      <c r="H31" s="164"/>
      <c r="I31" s="165"/>
      <c r="J31" s="12">
        <v>24.99</v>
      </c>
      <c r="K31" s="12">
        <v>19.97</v>
      </c>
      <c r="L31" s="47"/>
      <c r="M31" s="47"/>
      <c r="N31" s="46"/>
    </row>
    <row r="32" spans="1:14" ht="23.85" customHeight="1" x14ac:dyDescent="0.25">
      <c r="A32" s="137" t="s">
        <v>267</v>
      </c>
      <c r="B32" s="138"/>
      <c r="C32" s="17"/>
      <c r="D32" s="33" t="s">
        <v>51</v>
      </c>
      <c r="E32" s="139">
        <v>9780882641300</v>
      </c>
      <c r="F32" s="140"/>
      <c r="G32" s="141"/>
      <c r="H32" s="162"/>
      <c r="I32" s="163"/>
      <c r="J32" s="15">
        <v>29.99</v>
      </c>
      <c r="K32" s="15">
        <v>24.99</v>
      </c>
      <c r="L32" s="17"/>
      <c r="M32" s="17"/>
      <c r="N32" s="44"/>
    </row>
  </sheetData>
  <mergeCells count="45">
    <mergeCell ref="G1:M1"/>
    <mergeCell ref="G2:M4"/>
    <mergeCell ref="A18:M18"/>
    <mergeCell ref="A19:B19"/>
    <mergeCell ref="E19:G19"/>
    <mergeCell ref="H19:I19"/>
    <mergeCell ref="A20:B20"/>
    <mergeCell ref="E20:G20"/>
    <mergeCell ref="H20:I20"/>
    <mergeCell ref="A21:B21"/>
    <mergeCell ref="E21:G21"/>
    <mergeCell ref="H21:I21"/>
    <mergeCell ref="A22:B22"/>
    <mergeCell ref="E22:G22"/>
    <mergeCell ref="H22:I22"/>
    <mergeCell ref="A23:B23"/>
    <mergeCell ref="E23:G23"/>
    <mergeCell ref="H23:I23"/>
    <mergeCell ref="A24:B24"/>
    <mergeCell ref="E24:G24"/>
    <mergeCell ref="H24:I2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  <mergeCell ref="A28:B28"/>
    <mergeCell ref="E28:G28"/>
    <mergeCell ref="H28:I28"/>
    <mergeCell ref="A29:B29"/>
    <mergeCell ref="E29:G29"/>
    <mergeCell ref="H29:I29"/>
    <mergeCell ref="A32:B32"/>
    <mergeCell ref="E32:G32"/>
    <mergeCell ref="H32:I32"/>
    <mergeCell ref="A30:B30"/>
    <mergeCell ref="E30:G30"/>
    <mergeCell ref="H30:I30"/>
    <mergeCell ref="A31:B31"/>
    <mergeCell ref="E31:G31"/>
    <mergeCell ref="H31:I31"/>
  </mergeCells>
  <pageMargins left="0.7" right="0.7" top="0.75" bottom="0.75" header="0.3" footer="0.3"/>
  <pageSetup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2"/>
  <sheetViews>
    <sheetView zoomScaleNormal="100" workbookViewId="0">
      <selection activeCell="C21" sqref="C21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</cols>
  <sheetData>
    <row r="1" spans="2:13" s="8" customFormat="1" ht="61.5" customHeight="1" thickBot="1" x14ac:dyDescent="0.4">
      <c r="B1" s="9"/>
      <c r="C1" s="10"/>
      <c r="D1" s="5"/>
      <c r="E1" s="5"/>
      <c r="F1" s="5"/>
      <c r="G1" s="149" t="s">
        <v>28</v>
      </c>
      <c r="H1" s="150"/>
      <c r="I1" s="150"/>
      <c r="J1" s="150"/>
      <c r="K1" s="150"/>
      <c r="L1" s="150"/>
      <c r="M1" s="151"/>
    </row>
    <row r="2" spans="2:13" s="8" customFormat="1" ht="15" customHeight="1" x14ac:dyDescent="0.25">
      <c r="B2" s="9"/>
      <c r="D2" s="9"/>
      <c r="E2" s="22"/>
      <c r="F2" s="9"/>
      <c r="G2" s="152" t="s">
        <v>12</v>
      </c>
      <c r="H2" s="153"/>
      <c r="I2" s="153"/>
      <c r="J2" s="153"/>
      <c r="K2" s="153"/>
      <c r="L2" s="153"/>
      <c r="M2" s="154"/>
    </row>
    <row r="3" spans="2:13" s="8" customFormat="1" x14ac:dyDescent="0.25">
      <c r="B3" s="9"/>
      <c r="D3" s="9"/>
      <c r="E3" s="22"/>
      <c r="F3" s="9"/>
      <c r="G3" s="155"/>
      <c r="H3" s="156"/>
      <c r="I3" s="156"/>
      <c r="J3" s="156"/>
      <c r="K3" s="156"/>
      <c r="L3" s="156"/>
      <c r="M3" s="157"/>
    </row>
    <row r="4" spans="2:13" s="8" customFormat="1" ht="19.5" customHeight="1" thickBot="1" x14ac:dyDescent="0.3">
      <c r="B4" s="9"/>
      <c r="D4" s="9"/>
      <c r="E4" s="22"/>
      <c r="F4" s="9"/>
      <c r="G4" s="158"/>
      <c r="H4" s="159"/>
      <c r="I4" s="159"/>
      <c r="J4" s="159"/>
      <c r="K4" s="159"/>
      <c r="L4" s="159"/>
      <c r="M4" s="160"/>
    </row>
    <row r="5" spans="2:13" s="8" customFormat="1" x14ac:dyDescent="0.25">
      <c r="B5" s="9"/>
      <c r="E5" s="21"/>
      <c r="G5" s="9"/>
      <c r="H5" s="9"/>
      <c r="I5" s="9"/>
    </row>
    <row r="6" spans="2:13" s="8" customFormat="1" x14ac:dyDescent="0.25">
      <c r="B6" s="9"/>
      <c r="E6" s="21"/>
      <c r="G6" s="9"/>
      <c r="H6" s="9"/>
      <c r="I6" s="9"/>
    </row>
    <row r="7" spans="2:13" s="8" customFormat="1" x14ac:dyDescent="0.25">
      <c r="B7" s="9"/>
      <c r="E7" s="21"/>
      <c r="G7" s="9"/>
      <c r="H7" s="9"/>
      <c r="I7" s="9"/>
    </row>
    <row r="8" spans="2:13" s="8" customFormat="1" x14ac:dyDescent="0.25">
      <c r="B8" s="9"/>
      <c r="E8" s="21"/>
      <c r="G8" s="9"/>
      <c r="H8" s="9"/>
      <c r="I8" s="9"/>
    </row>
    <row r="9" spans="2:13" s="8" customFormat="1" x14ac:dyDescent="0.25">
      <c r="B9" s="9"/>
      <c r="E9" s="21"/>
      <c r="G9" s="9"/>
      <c r="H9" s="9"/>
      <c r="I9" s="9"/>
    </row>
    <row r="10" spans="2:13" s="8" customFormat="1" x14ac:dyDescent="0.25">
      <c r="B10" s="9"/>
      <c r="E10" s="21"/>
      <c r="G10" s="9"/>
      <c r="H10" s="9"/>
      <c r="I10" s="9"/>
    </row>
    <row r="11" spans="2:13" s="8" customFormat="1" x14ac:dyDescent="0.25">
      <c r="B11" s="9"/>
      <c r="E11" s="21"/>
      <c r="G11" s="9"/>
      <c r="H11" s="9"/>
      <c r="I11" s="9"/>
    </row>
    <row r="12" spans="2:13" s="8" customFormat="1" x14ac:dyDescent="0.25">
      <c r="B12" s="9"/>
      <c r="E12" s="21"/>
      <c r="G12" s="9"/>
      <c r="H12" s="9"/>
      <c r="I12" s="9"/>
    </row>
    <row r="13" spans="2:13" s="8" customFormat="1" x14ac:dyDescent="0.25">
      <c r="B13" s="9"/>
      <c r="E13" s="21"/>
      <c r="G13" s="9"/>
      <c r="H13" s="9"/>
      <c r="I13" s="9"/>
    </row>
    <row r="14" spans="2:13" s="8" customFormat="1" x14ac:dyDescent="0.25">
      <c r="B14" s="9"/>
      <c r="E14" s="21"/>
      <c r="G14" s="9"/>
      <c r="H14" s="9"/>
      <c r="I14" s="9"/>
    </row>
    <row r="15" spans="2:13" s="8" customFormat="1" x14ac:dyDescent="0.25">
      <c r="B15" s="9"/>
      <c r="E15" s="21"/>
      <c r="G15" s="9"/>
      <c r="H15" s="9"/>
      <c r="I15" s="9"/>
    </row>
    <row r="16" spans="2:13" s="8" customFormat="1" x14ac:dyDescent="0.25">
      <c r="B16" s="9"/>
      <c r="E16" s="21"/>
      <c r="G16" s="9"/>
      <c r="H16" s="9"/>
      <c r="I16" s="9"/>
    </row>
    <row r="17" spans="1:13" s="8" customFormat="1" ht="18" customHeight="1" x14ac:dyDescent="0.25">
      <c r="B17" s="9"/>
      <c r="E17" s="21"/>
      <c r="G17" s="9"/>
      <c r="H17" s="9"/>
      <c r="I17" s="9"/>
    </row>
    <row r="18" spans="1:13" s="21" customFormat="1" ht="18" customHeight="1" x14ac:dyDescent="0.25">
      <c r="B18" s="22"/>
      <c r="G18" s="22"/>
      <c r="H18" s="22"/>
      <c r="I18" s="22"/>
    </row>
    <row r="19" spans="1:13" ht="14.25" customHeight="1" x14ac:dyDescent="0.25">
      <c r="A19" s="144" t="s">
        <v>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6"/>
    </row>
    <row r="20" spans="1:13" ht="29.25" customHeight="1" x14ac:dyDescent="0.25">
      <c r="A20" s="147" t="s">
        <v>1</v>
      </c>
      <c r="B20" s="148"/>
      <c r="C20" s="1" t="s">
        <v>2</v>
      </c>
      <c r="D20" s="1" t="s">
        <v>3</v>
      </c>
      <c r="E20" s="147" t="s">
        <v>4</v>
      </c>
      <c r="F20" s="161"/>
      <c r="G20" s="148"/>
      <c r="H20" s="147" t="s">
        <v>5</v>
      </c>
      <c r="I20" s="148"/>
      <c r="J20" s="1" t="s">
        <v>6</v>
      </c>
      <c r="K20" s="1" t="s">
        <v>7</v>
      </c>
      <c r="L20" s="1" t="s">
        <v>8</v>
      </c>
      <c r="M20" s="1" t="s">
        <v>9</v>
      </c>
    </row>
    <row r="21" spans="1:13" s="16" customFormat="1" ht="25.5" customHeight="1" x14ac:dyDescent="0.25">
      <c r="A21" s="137" t="s">
        <v>87</v>
      </c>
      <c r="B21" s="138"/>
      <c r="C21" s="17"/>
      <c r="D21" s="33" t="s">
        <v>49</v>
      </c>
      <c r="E21" s="139">
        <v>9781636091310</v>
      </c>
      <c r="F21" s="140"/>
      <c r="G21" s="141"/>
      <c r="H21" s="162"/>
      <c r="I21" s="163"/>
      <c r="J21" s="15">
        <v>29.99</v>
      </c>
      <c r="K21" s="17"/>
      <c r="L21" s="17"/>
      <c r="M21" s="17"/>
    </row>
    <row r="22" spans="1:13" s="16" customFormat="1" ht="25.5" customHeight="1" x14ac:dyDescent="0.25">
      <c r="A22" s="123" t="s">
        <v>88</v>
      </c>
      <c r="B22" s="124"/>
      <c r="C22" s="18"/>
      <c r="D22" s="34" t="s">
        <v>49</v>
      </c>
      <c r="E22" s="125">
        <v>9781636091327</v>
      </c>
      <c r="F22" s="126"/>
      <c r="G22" s="127"/>
      <c r="H22" s="164"/>
      <c r="I22" s="165"/>
      <c r="J22" s="12">
        <v>29.99</v>
      </c>
      <c r="K22" s="18"/>
      <c r="L22" s="18"/>
      <c r="M22" s="18"/>
    </row>
  </sheetData>
  <mergeCells count="12">
    <mergeCell ref="A19:M19"/>
    <mergeCell ref="A20:B20"/>
    <mergeCell ref="H20:I20"/>
    <mergeCell ref="G1:M1"/>
    <mergeCell ref="G2:M4"/>
    <mergeCell ref="E20:G20"/>
    <mergeCell ref="A21:B21"/>
    <mergeCell ref="E21:G21"/>
    <mergeCell ref="H21:I21"/>
    <mergeCell ref="A22:B22"/>
    <mergeCell ref="E22:G22"/>
    <mergeCell ref="H22:I22"/>
  </mergeCells>
  <pageMargins left="0.7" right="0.7" top="0.75" bottom="0.75" header="0.3" footer="0.3"/>
  <pageSetup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55CFE-51AA-4125-97AE-E63D60A44394}">
  <sheetPr>
    <pageSetUpPr fitToPage="1"/>
  </sheetPr>
  <dimension ref="A1:L22"/>
  <sheetViews>
    <sheetView workbookViewId="0"/>
  </sheetViews>
  <sheetFormatPr defaultRowHeight="13.2" x14ac:dyDescent="0.25"/>
  <cols>
    <col min="1" max="1" width="17.77734375" customWidth="1"/>
    <col min="2" max="2" width="12.21875" customWidth="1"/>
    <col min="3" max="3" width="14.109375" customWidth="1"/>
    <col min="5" max="5" width="6.5546875" customWidth="1"/>
    <col min="6" max="6" width="7.5546875" customWidth="1"/>
    <col min="7" max="7" width="4" customWidth="1"/>
    <col min="8" max="8" width="4.88671875" customWidth="1"/>
  </cols>
  <sheetData>
    <row r="1" spans="2:12" s="21" customFormat="1" ht="61.5" customHeight="1" thickBot="1" x14ac:dyDescent="0.4">
      <c r="B1" s="22"/>
      <c r="C1" s="23"/>
      <c r="D1" s="5"/>
      <c r="E1" s="5"/>
      <c r="F1" s="5"/>
      <c r="G1" s="56"/>
      <c r="H1" s="149" t="s">
        <v>269</v>
      </c>
      <c r="I1" s="150"/>
      <c r="J1" s="150"/>
      <c r="K1" s="150"/>
      <c r="L1" s="151"/>
    </row>
    <row r="2" spans="2:12" s="21" customFormat="1" ht="15" customHeight="1" x14ac:dyDescent="0.25">
      <c r="B2" s="22"/>
      <c r="D2" s="22"/>
      <c r="E2" s="22"/>
      <c r="F2" s="22"/>
      <c r="G2" s="57"/>
      <c r="H2" s="152" t="s">
        <v>268</v>
      </c>
      <c r="I2" s="153"/>
      <c r="J2" s="153"/>
      <c r="K2" s="153"/>
      <c r="L2" s="154"/>
    </row>
    <row r="3" spans="2:12" s="21" customFormat="1" ht="13.2" customHeight="1" x14ac:dyDescent="0.25">
      <c r="B3" s="22"/>
      <c r="D3" s="22"/>
      <c r="E3" s="22"/>
      <c r="F3" s="22"/>
      <c r="G3" s="57"/>
      <c r="H3" s="155"/>
      <c r="I3" s="156"/>
      <c r="J3" s="156"/>
      <c r="K3" s="156"/>
      <c r="L3" s="157"/>
    </row>
    <row r="4" spans="2:12" s="21" customFormat="1" ht="19.5" customHeight="1" thickBot="1" x14ac:dyDescent="0.3">
      <c r="B4" s="22"/>
      <c r="D4" s="22"/>
      <c r="E4" s="22"/>
      <c r="F4" s="22"/>
      <c r="G4" s="57"/>
      <c r="H4" s="158"/>
      <c r="I4" s="159"/>
      <c r="J4" s="159"/>
      <c r="K4" s="159"/>
      <c r="L4" s="160"/>
    </row>
    <row r="5" spans="2:12" s="21" customFormat="1" x14ac:dyDescent="0.25">
      <c r="B5" s="22"/>
      <c r="G5" s="22"/>
      <c r="H5" s="22"/>
    </row>
    <row r="6" spans="2:12" s="21" customFormat="1" x14ac:dyDescent="0.25">
      <c r="B6" s="22"/>
      <c r="G6" s="22"/>
      <c r="H6" s="22"/>
    </row>
    <row r="7" spans="2:12" s="21" customFormat="1" x14ac:dyDescent="0.25">
      <c r="B7" s="22"/>
      <c r="G7" s="22"/>
      <c r="H7" s="22"/>
    </row>
    <row r="8" spans="2:12" s="21" customFormat="1" x14ac:dyDescent="0.25">
      <c r="B8" s="22"/>
      <c r="G8" s="22"/>
      <c r="H8" s="22"/>
    </row>
    <row r="9" spans="2:12" s="21" customFormat="1" x14ac:dyDescent="0.25">
      <c r="B9" s="22"/>
      <c r="G9" s="22"/>
      <c r="H9" s="22"/>
    </row>
    <row r="10" spans="2:12" s="21" customFormat="1" x14ac:dyDescent="0.25">
      <c r="B10" s="22"/>
      <c r="G10" s="22"/>
      <c r="H10" s="22"/>
    </row>
    <row r="11" spans="2:12" s="21" customFormat="1" x14ac:dyDescent="0.25">
      <c r="B11" s="22"/>
      <c r="G11" s="22"/>
      <c r="H11" s="22"/>
    </row>
    <row r="12" spans="2:12" s="21" customFormat="1" x14ac:dyDescent="0.25">
      <c r="B12" s="22"/>
      <c r="G12" s="22"/>
      <c r="H12" s="22"/>
    </row>
    <row r="13" spans="2:12" s="21" customFormat="1" x14ac:dyDescent="0.25">
      <c r="B13" s="22"/>
      <c r="G13" s="22"/>
      <c r="H13" s="22"/>
    </row>
    <row r="14" spans="2:12" s="21" customFormat="1" x14ac:dyDescent="0.25">
      <c r="B14" s="22"/>
      <c r="G14" s="22"/>
      <c r="H14" s="22"/>
    </row>
    <row r="15" spans="2:12" s="21" customFormat="1" x14ac:dyDescent="0.25">
      <c r="B15" s="22"/>
      <c r="G15" s="22"/>
      <c r="H15" s="22"/>
    </row>
    <row r="16" spans="2:12" s="21" customFormat="1" ht="18" customHeight="1" x14ac:dyDescent="0.25">
      <c r="B16" s="22"/>
      <c r="G16" s="22"/>
      <c r="H16" s="22"/>
    </row>
    <row r="17" spans="1:12" s="21" customFormat="1" ht="18" customHeight="1" x14ac:dyDescent="0.25">
      <c r="B17" s="22"/>
      <c r="G17" s="22"/>
      <c r="H17" s="22"/>
    </row>
    <row r="18" spans="1:12" s="16" customFormat="1" ht="14.25" customHeight="1" x14ac:dyDescent="0.25">
      <c r="A18" s="170" t="s">
        <v>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2"/>
    </row>
    <row r="19" spans="1:12" s="16" customFormat="1" ht="29.25" customHeight="1" x14ac:dyDescent="0.25">
      <c r="A19" s="173" t="s">
        <v>1</v>
      </c>
      <c r="B19" s="174"/>
      <c r="C19" s="58" t="s">
        <v>2</v>
      </c>
      <c r="D19" s="58" t="s">
        <v>3</v>
      </c>
      <c r="E19" s="173" t="s">
        <v>4</v>
      </c>
      <c r="F19" s="175"/>
      <c r="G19" s="173" t="s">
        <v>5</v>
      </c>
      <c r="H19" s="174"/>
      <c r="I19" s="58" t="s">
        <v>6</v>
      </c>
      <c r="J19" s="58" t="s">
        <v>7</v>
      </c>
      <c r="K19" s="58" t="s">
        <v>8</v>
      </c>
      <c r="L19" s="58" t="s">
        <v>9</v>
      </c>
    </row>
    <row r="20" spans="1:12" s="16" customFormat="1" ht="24" customHeight="1" x14ac:dyDescent="0.25">
      <c r="A20" s="137" t="s">
        <v>89</v>
      </c>
      <c r="B20" s="138"/>
      <c r="C20" s="17"/>
      <c r="D20" s="17"/>
      <c r="E20" s="166">
        <v>98111422255</v>
      </c>
      <c r="F20" s="167"/>
      <c r="G20" s="162"/>
      <c r="H20" s="163"/>
      <c r="I20" s="15">
        <v>12.99</v>
      </c>
      <c r="J20" s="17"/>
      <c r="K20" s="17"/>
      <c r="L20" s="17"/>
    </row>
    <row r="21" spans="1:12" s="16" customFormat="1" ht="24" customHeight="1" x14ac:dyDescent="0.25">
      <c r="A21" s="123" t="s">
        <v>90</v>
      </c>
      <c r="B21" s="124"/>
      <c r="C21" s="18"/>
      <c r="D21" s="18"/>
      <c r="E21" s="168">
        <v>98111422323</v>
      </c>
      <c r="F21" s="169"/>
      <c r="G21" s="164"/>
      <c r="H21" s="165"/>
      <c r="I21" s="12">
        <v>7.5</v>
      </c>
      <c r="J21" s="18"/>
      <c r="K21" s="18"/>
      <c r="L21" s="18"/>
    </row>
    <row r="22" spans="1:12" s="16" customFormat="1" ht="24" customHeight="1" x14ac:dyDescent="0.25">
      <c r="A22" s="137" t="s">
        <v>91</v>
      </c>
      <c r="B22" s="138"/>
      <c r="C22" s="17"/>
      <c r="D22" s="17"/>
      <c r="E22" s="166">
        <v>98111422354</v>
      </c>
      <c r="F22" s="167"/>
      <c r="G22" s="162"/>
      <c r="H22" s="163"/>
      <c r="I22" s="15">
        <v>19.989999999999998</v>
      </c>
      <c r="J22" s="17"/>
      <c r="K22" s="17"/>
      <c r="L22" s="17"/>
    </row>
  </sheetData>
  <mergeCells count="15">
    <mergeCell ref="H1:L1"/>
    <mergeCell ref="H2:L4"/>
    <mergeCell ref="A18:L18"/>
    <mergeCell ref="A19:B19"/>
    <mergeCell ref="E19:F19"/>
    <mergeCell ref="G19:H19"/>
    <mergeCell ref="A22:B22"/>
    <mergeCell ref="E22:F22"/>
    <mergeCell ref="G22:H22"/>
    <mergeCell ref="A20:B20"/>
    <mergeCell ref="E20:F20"/>
    <mergeCell ref="G20:H20"/>
    <mergeCell ref="A21:B21"/>
    <mergeCell ref="E21:F21"/>
    <mergeCell ref="G21:H21"/>
  </mergeCells>
  <pageMargins left="0.7" right="0.7" top="0.75" bottom="0.75" header="0.3" footer="0.3"/>
  <pageSetup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0802D-0AA2-460E-9362-571E83517437}">
  <sheetPr>
    <pageSetUpPr fitToPage="1"/>
  </sheetPr>
  <dimension ref="A1:N30"/>
  <sheetViews>
    <sheetView workbookViewId="0">
      <selection activeCell="A28" sqref="A28:B28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6384" width="8.77734375" style="16"/>
  </cols>
  <sheetData>
    <row r="1" spans="2:13" s="21" customFormat="1" ht="61.5" customHeight="1" thickBot="1" x14ac:dyDescent="0.4">
      <c r="B1" s="22"/>
      <c r="C1" s="23"/>
      <c r="D1" s="5"/>
      <c r="E1" s="5"/>
      <c r="F1" s="5"/>
      <c r="G1" s="149" t="s">
        <v>29</v>
      </c>
      <c r="H1" s="150"/>
      <c r="I1" s="150"/>
      <c r="J1" s="150"/>
      <c r="K1" s="150"/>
      <c r="L1" s="150"/>
      <c r="M1" s="151"/>
    </row>
    <row r="2" spans="2:13" s="21" customFormat="1" ht="55.95" customHeight="1" thickBot="1" x14ac:dyDescent="0.3">
      <c r="B2" s="22"/>
      <c r="D2" s="25"/>
      <c r="E2" s="25"/>
      <c r="F2" s="25"/>
      <c r="G2" s="176" t="s">
        <v>17</v>
      </c>
      <c r="H2" s="177"/>
      <c r="I2" s="177"/>
      <c r="J2" s="177"/>
      <c r="K2" s="177"/>
      <c r="L2" s="177"/>
      <c r="M2" s="178"/>
    </row>
    <row r="3" spans="2:13" s="21" customFormat="1" x14ac:dyDescent="0.25">
      <c r="B3" s="22"/>
      <c r="D3" s="11"/>
      <c r="E3" s="11"/>
      <c r="F3" s="11"/>
      <c r="G3" s="11"/>
      <c r="H3" s="11"/>
      <c r="I3" s="11"/>
      <c r="J3" s="42"/>
      <c r="K3" s="42"/>
      <c r="L3" s="42"/>
      <c r="M3" s="42"/>
    </row>
    <row r="4" spans="2:13" s="21" customFormat="1" x14ac:dyDescent="0.25">
      <c r="B4" s="22"/>
      <c r="D4" s="11"/>
      <c r="E4" s="11"/>
      <c r="F4" s="11"/>
      <c r="G4" s="11"/>
      <c r="H4" s="11"/>
      <c r="I4" s="11"/>
      <c r="J4" s="42"/>
      <c r="K4" s="42"/>
      <c r="L4" s="42"/>
      <c r="M4" s="42"/>
    </row>
    <row r="5" spans="2:13" s="21" customFormat="1" x14ac:dyDescent="0.25">
      <c r="B5" s="22"/>
      <c r="G5" s="22"/>
      <c r="H5" s="22"/>
    </row>
    <row r="6" spans="2:13" s="21" customFormat="1" x14ac:dyDescent="0.25">
      <c r="B6" s="22"/>
      <c r="G6" s="22"/>
      <c r="H6" s="22"/>
    </row>
    <row r="7" spans="2:13" s="21" customFormat="1" x14ac:dyDescent="0.25">
      <c r="B7" s="22"/>
      <c r="G7" s="22"/>
      <c r="H7" s="22"/>
    </row>
    <row r="8" spans="2:13" s="21" customFormat="1" x14ac:dyDescent="0.25">
      <c r="B8" s="22"/>
      <c r="G8" s="22"/>
      <c r="H8" s="22"/>
    </row>
    <row r="9" spans="2:13" s="21" customFormat="1" x14ac:dyDescent="0.25">
      <c r="B9" s="22"/>
      <c r="G9" s="22"/>
      <c r="H9" s="22"/>
    </row>
    <row r="10" spans="2:13" s="21" customFormat="1" x14ac:dyDescent="0.25">
      <c r="B10" s="22"/>
      <c r="G10" s="22"/>
      <c r="H10" s="22"/>
    </row>
    <row r="11" spans="2:13" s="21" customFormat="1" x14ac:dyDescent="0.25">
      <c r="B11" s="22"/>
      <c r="G11" s="22"/>
      <c r="H11" s="22"/>
    </row>
    <row r="12" spans="2:13" s="21" customFormat="1" x14ac:dyDescent="0.25">
      <c r="B12" s="22"/>
      <c r="G12" s="22"/>
      <c r="H12" s="22"/>
    </row>
    <row r="13" spans="2:13" s="21" customFormat="1" x14ac:dyDescent="0.25">
      <c r="B13" s="22"/>
      <c r="G13" s="22"/>
      <c r="H13" s="22"/>
    </row>
    <row r="14" spans="2:13" s="21" customFormat="1" x14ac:dyDescent="0.25">
      <c r="B14" s="22"/>
      <c r="G14" s="22"/>
      <c r="H14" s="22"/>
    </row>
    <row r="15" spans="2:13" s="21" customFormat="1" x14ac:dyDescent="0.25">
      <c r="B15" s="22"/>
      <c r="G15" s="22"/>
      <c r="H15" s="22"/>
    </row>
    <row r="16" spans="2:13" s="21" customFormat="1" x14ac:dyDescent="0.25">
      <c r="B16" s="22"/>
      <c r="G16" s="22"/>
      <c r="H16" s="22"/>
    </row>
    <row r="17" spans="1:14" ht="14.25" customHeight="1" x14ac:dyDescent="0.25">
      <c r="A17" s="182" t="s">
        <v>0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4"/>
    </row>
    <row r="18" spans="1:14" ht="29.25" customHeight="1" x14ac:dyDescent="0.25">
      <c r="A18" s="185" t="s">
        <v>1</v>
      </c>
      <c r="B18" s="186"/>
      <c r="C18" s="28" t="s">
        <v>2</v>
      </c>
      <c r="D18" s="28" t="s">
        <v>3</v>
      </c>
      <c r="E18" s="179" t="s">
        <v>4</v>
      </c>
      <c r="F18" s="180"/>
      <c r="G18" s="181"/>
      <c r="H18" s="185" t="s">
        <v>5</v>
      </c>
      <c r="I18" s="186"/>
      <c r="J18" s="28" t="s">
        <v>6</v>
      </c>
      <c r="K18" s="28" t="s">
        <v>7</v>
      </c>
      <c r="L18" s="28" t="s">
        <v>8</v>
      </c>
      <c r="M18" s="28" t="s">
        <v>9</v>
      </c>
    </row>
    <row r="19" spans="1:14" ht="25.2" customHeight="1" x14ac:dyDescent="0.25">
      <c r="A19" s="137" t="s">
        <v>92</v>
      </c>
      <c r="B19" s="138"/>
      <c r="C19" s="19"/>
      <c r="D19" s="19"/>
      <c r="E19" s="139">
        <v>785525310093</v>
      </c>
      <c r="F19" s="140"/>
      <c r="G19" s="141"/>
      <c r="H19" s="162"/>
      <c r="I19" s="163"/>
      <c r="J19" s="15">
        <v>13.99</v>
      </c>
      <c r="K19" s="17"/>
      <c r="L19" s="17"/>
      <c r="M19" s="17"/>
      <c r="N19" s="44"/>
    </row>
    <row r="20" spans="1:14" ht="25.2" customHeight="1" x14ac:dyDescent="0.25">
      <c r="A20" s="123" t="s">
        <v>93</v>
      </c>
      <c r="B20" s="124"/>
      <c r="C20" s="20"/>
      <c r="D20" s="20"/>
      <c r="E20" s="125">
        <v>785525311205</v>
      </c>
      <c r="F20" s="126"/>
      <c r="G20" s="127"/>
      <c r="H20" s="164"/>
      <c r="I20" s="165"/>
      <c r="J20" s="12">
        <v>21.99</v>
      </c>
      <c r="K20" s="47"/>
      <c r="L20" s="47"/>
      <c r="M20" s="47"/>
      <c r="N20" s="46"/>
    </row>
    <row r="21" spans="1:14" ht="25.2" customHeight="1" x14ac:dyDescent="0.25">
      <c r="A21" s="137" t="s">
        <v>94</v>
      </c>
      <c r="B21" s="138"/>
      <c r="C21" s="19"/>
      <c r="D21" s="19"/>
      <c r="E21" s="139">
        <v>785525310758</v>
      </c>
      <c r="F21" s="140"/>
      <c r="G21" s="141"/>
      <c r="H21" s="162"/>
      <c r="I21" s="163"/>
      <c r="J21" s="15">
        <v>13.99</v>
      </c>
      <c r="K21" s="17"/>
      <c r="L21" s="17"/>
      <c r="M21" s="17"/>
      <c r="N21" s="44"/>
    </row>
    <row r="22" spans="1:14" ht="25.2" customHeight="1" x14ac:dyDescent="0.25">
      <c r="A22" s="123" t="s">
        <v>95</v>
      </c>
      <c r="B22" s="124"/>
      <c r="C22" s="20"/>
      <c r="D22" s="20"/>
      <c r="E22" s="125">
        <v>785525311373</v>
      </c>
      <c r="F22" s="126"/>
      <c r="G22" s="127"/>
      <c r="H22" s="164"/>
      <c r="I22" s="165"/>
      <c r="J22" s="12">
        <v>16.989999999999998</v>
      </c>
      <c r="K22" s="47"/>
      <c r="L22" s="47"/>
      <c r="M22" s="47"/>
      <c r="N22" s="46"/>
    </row>
    <row r="23" spans="1:14" ht="25.2" customHeight="1" x14ac:dyDescent="0.25">
      <c r="A23" s="137" t="s">
        <v>96</v>
      </c>
      <c r="B23" s="138"/>
      <c r="C23" s="19"/>
      <c r="D23" s="19"/>
      <c r="E23" s="139">
        <v>785525309356</v>
      </c>
      <c r="F23" s="140"/>
      <c r="G23" s="141"/>
      <c r="H23" s="162"/>
      <c r="I23" s="163"/>
      <c r="J23" s="15">
        <v>21.99</v>
      </c>
      <c r="K23" s="45"/>
      <c r="L23" s="45"/>
      <c r="M23" s="45"/>
      <c r="N23" s="46"/>
    </row>
    <row r="24" spans="1:14" ht="25.2" customHeight="1" x14ac:dyDescent="0.25">
      <c r="A24" s="123" t="s">
        <v>97</v>
      </c>
      <c r="B24" s="124"/>
      <c r="C24" s="20"/>
      <c r="D24" s="20"/>
      <c r="E24" s="125">
        <v>785525309325</v>
      </c>
      <c r="F24" s="126"/>
      <c r="G24" s="127"/>
      <c r="H24" s="164"/>
      <c r="I24" s="165"/>
      <c r="J24" s="12">
        <v>17.989999999999998</v>
      </c>
      <c r="K24" s="18"/>
      <c r="L24" s="18"/>
      <c r="M24" s="18"/>
      <c r="N24" s="44"/>
    </row>
    <row r="25" spans="1:14" ht="25.2" customHeight="1" x14ac:dyDescent="0.25">
      <c r="A25" s="137" t="s">
        <v>98</v>
      </c>
      <c r="B25" s="138"/>
      <c r="C25" s="19"/>
      <c r="D25" s="19"/>
      <c r="E25" s="139">
        <v>785525310833</v>
      </c>
      <c r="F25" s="140"/>
      <c r="G25" s="141"/>
      <c r="H25" s="162"/>
      <c r="I25" s="163"/>
      <c r="J25" s="15">
        <v>17.989999999999998</v>
      </c>
      <c r="K25" s="17"/>
      <c r="L25" s="17"/>
      <c r="M25" s="17"/>
      <c r="N25" s="44"/>
    </row>
    <row r="26" spans="1:14" ht="25.2" customHeight="1" x14ac:dyDescent="0.25">
      <c r="A26" s="123" t="s">
        <v>99</v>
      </c>
      <c r="B26" s="124"/>
      <c r="C26" s="20"/>
      <c r="D26" s="20"/>
      <c r="E26" s="125">
        <v>785525309363</v>
      </c>
      <c r="F26" s="126"/>
      <c r="G26" s="127"/>
      <c r="H26" s="164"/>
      <c r="I26" s="165"/>
      <c r="J26" s="12">
        <v>21.99</v>
      </c>
      <c r="K26" s="18"/>
      <c r="L26" s="18"/>
      <c r="M26" s="18"/>
      <c r="N26" s="44"/>
    </row>
    <row r="27" spans="1:14" ht="25.2" customHeight="1" x14ac:dyDescent="0.25">
      <c r="A27" s="137" t="s">
        <v>100</v>
      </c>
      <c r="B27" s="138"/>
      <c r="C27" s="19"/>
      <c r="D27" s="19"/>
      <c r="E27" s="139">
        <v>785525311519</v>
      </c>
      <c r="F27" s="140"/>
      <c r="G27" s="141"/>
      <c r="H27" s="162"/>
      <c r="I27" s="163"/>
      <c r="J27" s="15">
        <v>11.99</v>
      </c>
      <c r="K27" s="17"/>
      <c r="L27" s="17"/>
      <c r="M27" s="17"/>
      <c r="N27" s="44"/>
    </row>
    <row r="28" spans="1:14" ht="25.2" customHeight="1" x14ac:dyDescent="0.25">
      <c r="A28" s="123" t="s">
        <v>101</v>
      </c>
      <c r="B28" s="124"/>
      <c r="C28" s="20"/>
      <c r="D28" s="20"/>
      <c r="E28" s="125">
        <v>785525311540</v>
      </c>
      <c r="F28" s="126"/>
      <c r="G28" s="127"/>
      <c r="H28" s="164"/>
      <c r="I28" s="165"/>
      <c r="J28" s="12">
        <v>11.99</v>
      </c>
      <c r="K28" s="18"/>
      <c r="L28" s="18"/>
      <c r="M28" s="18"/>
      <c r="N28" s="44"/>
    </row>
    <row r="29" spans="1:14" ht="25.2" customHeight="1" x14ac:dyDescent="0.25">
      <c r="A29" s="137" t="s">
        <v>102</v>
      </c>
      <c r="B29" s="138"/>
      <c r="C29" s="19"/>
      <c r="D29" s="19"/>
      <c r="E29" s="139">
        <v>785525311601</v>
      </c>
      <c r="F29" s="140"/>
      <c r="G29" s="141"/>
      <c r="H29" s="162"/>
      <c r="I29" s="163"/>
      <c r="J29" s="15">
        <v>11.99</v>
      </c>
      <c r="K29" s="17"/>
      <c r="L29" s="17"/>
      <c r="M29" s="17"/>
      <c r="N29" s="44"/>
    </row>
    <row r="30" spans="1:14" ht="25.2" customHeight="1" x14ac:dyDescent="0.25">
      <c r="A30" s="123" t="s">
        <v>103</v>
      </c>
      <c r="B30" s="124"/>
      <c r="C30" s="20"/>
      <c r="D30" s="20"/>
      <c r="E30" s="125">
        <v>785525311625</v>
      </c>
      <c r="F30" s="126"/>
      <c r="G30" s="127"/>
      <c r="H30" s="164"/>
      <c r="I30" s="165"/>
      <c r="J30" s="12">
        <v>11.99</v>
      </c>
      <c r="K30" s="18"/>
      <c r="L30" s="18"/>
      <c r="M30" s="18"/>
      <c r="N30" s="44"/>
    </row>
  </sheetData>
  <mergeCells count="42">
    <mergeCell ref="A19:B19"/>
    <mergeCell ref="E19:G19"/>
    <mergeCell ref="H19:I19"/>
    <mergeCell ref="A20:B20"/>
    <mergeCell ref="G1:M1"/>
    <mergeCell ref="G2:M2"/>
    <mergeCell ref="E18:G18"/>
    <mergeCell ref="A17:M17"/>
    <mergeCell ref="A18:B18"/>
    <mergeCell ref="H18:I18"/>
    <mergeCell ref="E20:G20"/>
    <mergeCell ref="H20:I20"/>
    <mergeCell ref="A21:B21"/>
    <mergeCell ref="E21:G21"/>
    <mergeCell ref="H21:I21"/>
    <mergeCell ref="A22:B22"/>
    <mergeCell ref="E22:G22"/>
    <mergeCell ref="H22:I22"/>
    <mergeCell ref="A23:B23"/>
    <mergeCell ref="E23:G23"/>
    <mergeCell ref="H23:I23"/>
    <mergeCell ref="A24:B24"/>
    <mergeCell ref="E24:G24"/>
    <mergeCell ref="H24:I2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  <mergeCell ref="A30:B30"/>
    <mergeCell ref="E30:G30"/>
    <mergeCell ref="H30:I30"/>
    <mergeCell ref="A28:B28"/>
    <mergeCell ref="E28:G28"/>
    <mergeCell ref="H28:I28"/>
    <mergeCell ref="A29:B29"/>
    <mergeCell ref="E29:G29"/>
    <mergeCell ref="H29:I29"/>
  </mergeCells>
  <pageMargins left="0.7" right="0.7" top="0.75" bottom="0.75" header="0.3" footer="0.3"/>
  <pageSetup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1"/>
  <sheetViews>
    <sheetView workbookViewId="0">
      <selection activeCell="C1" sqref="C1"/>
    </sheetView>
  </sheetViews>
  <sheetFormatPr defaultRowHeight="13.2" x14ac:dyDescent="0.25"/>
  <cols>
    <col min="1" max="1" width="11.77734375" customWidth="1"/>
    <col min="2" max="2" width="18.77734375" customWidth="1"/>
    <col min="3" max="3" width="21.441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6640625" customWidth="1"/>
    <col min="11" max="11" width="10.77734375" customWidth="1"/>
    <col min="12" max="12" width="8.109375" customWidth="1"/>
    <col min="13" max="13" width="10.6640625" customWidth="1"/>
    <col min="14" max="14" width="7.109375" customWidth="1"/>
  </cols>
  <sheetData>
    <row r="1" spans="2:13" s="2" customFormat="1" ht="78.599999999999994" customHeight="1" thickBot="1" x14ac:dyDescent="0.45">
      <c r="B1" s="3"/>
      <c r="C1" s="4"/>
      <c r="D1" s="13"/>
      <c r="E1" s="13"/>
      <c r="F1" s="6"/>
      <c r="G1" s="149" t="s">
        <v>30</v>
      </c>
      <c r="H1" s="150"/>
      <c r="I1" s="150"/>
      <c r="J1" s="150"/>
      <c r="K1" s="150"/>
      <c r="L1" s="150"/>
      <c r="M1" s="151"/>
    </row>
    <row r="2" spans="2:13" s="2" customFormat="1" ht="14.4" customHeight="1" x14ac:dyDescent="0.3">
      <c r="B2" s="3"/>
      <c r="C2" s="4"/>
      <c r="D2" s="7"/>
      <c r="E2" s="7"/>
      <c r="F2" s="7"/>
      <c r="G2" s="188" t="s">
        <v>13</v>
      </c>
      <c r="H2" s="189"/>
      <c r="I2" s="189"/>
      <c r="J2" s="189"/>
      <c r="K2" s="189"/>
      <c r="L2" s="189"/>
      <c r="M2" s="190"/>
    </row>
    <row r="3" spans="2:13" s="2" customFormat="1" ht="14.4" x14ac:dyDescent="0.3">
      <c r="B3" s="3"/>
      <c r="C3" s="4"/>
      <c r="D3" s="7"/>
      <c r="E3" s="7"/>
      <c r="F3" s="7"/>
      <c r="G3" s="191"/>
      <c r="H3" s="192"/>
      <c r="I3" s="192"/>
      <c r="J3" s="192"/>
      <c r="K3" s="192"/>
      <c r="L3" s="192"/>
      <c r="M3" s="193"/>
    </row>
    <row r="4" spans="2:13" s="2" customFormat="1" ht="14.4" x14ac:dyDescent="0.3">
      <c r="B4" s="3"/>
      <c r="C4" s="4"/>
      <c r="D4" s="7"/>
      <c r="E4" s="7"/>
      <c r="F4" s="7"/>
      <c r="G4" s="191"/>
      <c r="H4" s="192"/>
      <c r="I4" s="192"/>
      <c r="J4" s="192"/>
      <c r="K4" s="192"/>
      <c r="L4" s="192"/>
      <c r="M4" s="193"/>
    </row>
    <row r="5" spans="2:13" s="2" customFormat="1" ht="15" thickBot="1" x14ac:dyDescent="0.35">
      <c r="B5" s="3"/>
      <c r="C5" s="4"/>
      <c r="D5" s="7"/>
      <c r="E5" s="7"/>
      <c r="F5" s="7"/>
      <c r="G5" s="194"/>
      <c r="H5" s="195"/>
      <c r="I5" s="195"/>
      <c r="J5" s="195"/>
      <c r="K5" s="195"/>
      <c r="L5" s="195"/>
      <c r="M5" s="196"/>
    </row>
    <row r="6" spans="2:13" s="2" customFormat="1" ht="14.4" x14ac:dyDescent="0.3">
      <c r="B6" s="3"/>
      <c r="C6" s="4"/>
      <c r="G6" s="3"/>
      <c r="H6" s="3"/>
      <c r="I6" s="14"/>
    </row>
    <row r="7" spans="2:13" s="2" customFormat="1" ht="14.4" x14ac:dyDescent="0.3">
      <c r="B7" s="3"/>
      <c r="C7" s="4"/>
      <c r="G7" s="3"/>
      <c r="H7" s="3"/>
      <c r="I7" s="14"/>
    </row>
    <row r="8" spans="2:13" s="2" customFormat="1" ht="14.4" x14ac:dyDescent="0.3">
      <c r="B8" s="3"/>
      <c r="C8" s="4"/>
      <c r="G8" s="3"/>
      <c r="H8" s="3"/>
      <c r="I8" s="14"/>
    </row>
    <row r="9" spans="2:13" s="2" customFormat="1" ht="14.4" x14ac:dyDescent="0.3">
      <c r="B9" s="3"/>
      <c r="C9" s="4"/>
      <c r="G9" s="3"/>
      <c r="H9" s="3"/>
      <c r="I9" s="14"/>
    </row>
    <row r="10" spans="2:13" s="2" customFormat="1" ht="14.4" x14ac:dyDescent="0.3">
      <c r="B10" s="3"/>
      <c r="C10" s="4"/>
      <c r="G10" s="3"/>
      <c r="H10" s="3"/>
      <c r="I10" s="14"/>
    </row>
    <row r="11" spans="2:13" s="2" customFormat="1" ht="14.4" x14ac:dyDescent="0.3">
      <c r="B11" s="3"/>
      <c r="C11" s="4"/>
      <c r="G11" s="3"/>
      <c r="H11" s="3"/>
      <c r="I11" s="14"/>
    </row>
    <row r="12" spans="2:13" s="2" customFormat="1" ht="14.4" x14ac:dyDescent="0.3">
      <c r="B12" s="3"/>
      <c r="C12" s="4"/>
      <c r="G12" s="3"/>
      <c r="H12" s="3"/>
      <c r="I12" s="14"/>
    </row>
    <row r="13" spans="2:13" s="2" customFormat="1" ht="14.4" x14ac:dyDescent="0.3">
      <c r="B13" s="3"/>
      <c r="C13" s="4"/>
      <c r="G13" s="3"/>
      <c r="H13" s="3"/>
      <c r="I13" s="14"/>
    </row>
    <row r="14" spans="2:13" s="2" customFormat="1" ht="14.4" x14ac:dyDescent="0.3">
      <c r="B14" s="3"/>
      <c r="C14" s="4"/>
      <c r="G14" s="3"/>
      <c r="H14" s="3"/>
      <c r="I14" s="14"/>
    </row>
    <row r="15" spans="2:13" s="2" customFormat="1" ht="14.4" x14ac:dyDescent="0.3">
      <c r="B15" s="3"/>
      <c r="C15" s="4"/>
      <c r="G15" s="3"/>
      <c r="H15" s="3"/>
      <c r="I15" s="14"/>
    </row>
    <row r="16" spans="2:13" s="2" customFormat="1" ht="14.4" x14ac:dyDescent="0.3">
      <c r="B16" s="3"/>
      <c r="C16" s="4"/>
      <c r="G16" s="3"/>
      <c r="H16" s="3"/>
      <c r="I16" s="14"/>
    </row>
    <row r="17" spans="1:13" s="2" customFormat="1" ht="14.4" x14ac:dyDescent="0.3">
      <c r="B17" s="3"/>
      <c r="C17" s="4"/>
      <c r="G17" s="3"/>
      <c r="H17" s="3"/>
      <c r="I17" s="14"/>
    </row>
    <row r="18" spans="1:13" s="2" customFormat="1" ht="14.4" x14ac:dyDescent="0.3">
      <c r="B18" s="3"/>
      <c r="C18" s="4"/>
      <c r="G18" s="3"/>
      <c r="H18" s="3"/>
      <c r="I18" s="14"/>
    </row>
    <row r="19" spans="1:13" ht="14.25" customHeight="1" x14ac:dyDescent="0.25">
      <c r="A19" s="144" t="s">
        <v>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6"/>
    </row>
    <row r="20" spans="1:13" ht="29.25" customHeight="1" x14ac:dyDescent="0.25">
      <c r="A20" s="147" t="s">
        <v>1</v>
      </c>
      <c r="B20" s="148"/>
      <c r="C20" s="1" t="s">
        <v>2</v>
      </c>
      <c r="D20" s="1" t="s">
        <v>3</v>
      </c>
      <c r="E20" s="147" t="s">
        <v>4</v>
      </c>
      <c r="F20" s="161"/>
      <c r="G20" s="148"/>
      <c r="H20" s="147" t="s">
        <v>5</v>
      </c>
      <c r="I20" s="148"/>
      <c r="J20" s="1" t="s">
        <v>6</v>
      </c>
      <c r="K20" s="1" t="s">
        <v>7</v>
      </c>
      <c r="L20" s="1" t="s">
        <v>8</v>
      </c>
      <c r="M20" s="1" t="s">
        <v>9</v>
      </c>
    </row>
    <row r="21" spans="1:13" s="16" customFormat="1" ht="15.9" customHeight="1" x14ac:dyDescent="0.25">
      <c r="A21" s="137" t="s">
        <v>104</v>
      </c>
      <c r="B21" s="138"/>
      <c r="C21" s="32" t="s">
        <v>105</v>
      </c>
      <c r="D21" s="33" t="s">
        <v>106</v>
      </c>
      <c r="E21" s="139">
        <v>602438438426</v>
      </c>
      <c r="F21" s="140"/>
      <c r="G21" s="141"/>
      <c r="H21" s="162"/>
      <c r="I21" s="163"/>
      <c r="J21" s="15">
        <v>11.99</v>
      </c>
      <c r="K21" s="15">
        <v>7.99</v>
      </c>
      <c r="L21" s="45"/>
      <c r="M21" s="45"/>
    </row>
    <row r="22" spans="1:13" s="16" customFormat="1" ht="23.1" customHeight="1" x14ac:dyDescent="0.25">
      <c r="A22" s="123" t="s">
        <v>107</v>
      </c>
      <c r="B22" s="124"/>
      <c r="C22" s="35" t="s">
        <v>108</v>
      </c>
      <c r="D22" s="34" t="s">
        <v>106</v>
      </c>
      <c r="E22" s="125">
        <v>602507447205</v>
      </c>
      <c r="F22" s="126"/>
      <c r="G22" s="127"/>
      <c r="H22" s="164"/>
      <c r="I22" s="165"/>
      <c r="J22" s="12">
        <v>11.99</v>
      </c>
      <c r="K22" s="12">
        <v>7.99</v>
      </c>
      <c r="L22" s="18"/>
      <c r="M22" s="18"/>
    </row>
    <row r="23" spans="1:13" s="16" customFormat="1" ht="23.1" customHeight="1" x14ac:dyDescent="0.25">
      <c r="A23" s="137" t="s">
        <v>109</v>
      </c>
      <c r="B23" s="138"/>
      <c r="C23" s="32" t="s">
        <v>110</v>
      </c>
      <c r="D23" s="33" t="s">
        <v>106</v>
      </c>
      <c r="E23" s="139">
        <v>602445363575</v>
      </c>
      <c r="F23" s="140"/>
      <c r="G23" s="141"/>
      <c r="H23" s="162"/>
      <c r="I23" s="163"/>
      <c r="J23" s="15">
        <v>9.99</v>
      </c>
      <c r="K23" s="19"/>
      <c r="L23" s="17"/>
      <c r="M23" s="17"/>
    </row>
    <row r="24" spans="1:13" s="16" customFormat="1" ht="15.9" customHeight="1" x14ac:dyDescent="0.25">
      <c r="A24" s="123" t="s">
        <v>111</v>
      </c>
      <c r="B24" s="124"/>
      <c r="C24" s="35" t="s">
        <v>112</v>
      </c>
      <c r="D24" s="34" t="s">
        <v>106</v>
      </c>
      <c r="E24" s="125">
        <v>792755636824</v>
      </c>
      <c r="F24" s="126"/>
      <c r="G24" s="127"/>
      <c r="H24" s="164"/>
      <c r="I24" s="165"/>
      <c r="J24" s="12">
        <v>11.99</v>
      </c>
      <c r="K24" s="20"/>
      <c r="L24" s="47"/>
      <c r="M24" s="47"/>
    </row>
    <row r="25" spans="1:13" s="16" customFormat="1" ht="23.1" customHeight="1" x14ac:dyDescent="0.25">
      <c r="A25" s="137" t="s">
        <v>113</v>
      </c>
      <c r="B25" s="138"/>
      <c r="C25" s="32" t="s">
        <v>114</v>
      </c>
      <c r="D25" s="33" t="s">
        <v>106</v>
      </c>
      <c r="E25" s="139">
        <v>617884948023</v>
      </c>
      <c r="F25" s="140"/>
      <c r="G25" s="141"/>
      <c r="H25" s="162"/>
      <c r="I25" s="163"/>
      <c r="J25" s="15">
        <v>13.99</v>
      </c>
      <c r="K25" s="19"/>
      <c r="L25" s="17"/>
      <c r="M25" s="17"/>
    </row>
    <row r="26" spans="1:13" s="16" customFormat="1" ht="23.1" customHeight="1" x14ac:dyDescent="0.25">
      <c r="A26" s="123" t="s">
        <v>115</v>
      </c>
      <c r="B26" s="124"/>
      <c r="C26" s="35" t="s">
        <v>114</v>
      </c>
      <c r="D26" s="34" t="s">
        <v>116</v>
      </c>
      <c r="E26" s="125">
        <v>617884948191</v>
      </c>
      <c r="F26" s="126"/>
      <c r="G26" s="127"/>
      <c r="H26" s="164"/>
      <c r="I26" s="165"/>
      <c r="J26" s="12">
        <v>19.989999999999998</v>
      </c>
      <c r="K26" s="20"/>
      <c r="L26" s="18"/>
      <c r="M26" s="18"/>
    </row>
    <row r="27" spans="1:13" s="16" customFormat="1" ht="24" customHeight="1" x14ac:dyDescent="0.25">
      <c r="A27" s="137" t="s">
        <v>117</v>
      </c>
      <c r="B27" s="138"/>
      <c r="C27" s="32" t="s">
        <v>118</v>
      </c>
      <c r="D27" s="33" t="s">
        <v>106</v>
      </c>
      <c r="E27" s="139">
        <v>602445225903</v>
      </c>
      <c r="F27" s="140"/>
      <c r="G27" s="141"/>
      <c r="H27" s="162"/>
      <c r="I27" s="163"/>
      <c r="J27" s="15">
        <v>9.99</v>
      </c>
      <c r="K27" s="19"/>
      <c r="L27" s="17"/>
      <c r="M27" s="17"/>
    </row>
    <row r="28" spans="1:13" s="16" customFormat="1" ht="15.9" customHeight="1" x14ac:dyDescent="0.25">
      <c r="A28" s="123" t="s">
        <v>119</v>
      </c>
      <c r="B28" s="124"/>
      <c r="C28" s="18"/>
      <c r="D28" s="34" t="s">
        <v>116</v>
      </c>
      <c r="E28" s="168">
        <v>31398332084</v>
      </c>
      <c r="F28" s="169"/>
      <c r="G28" s="187"/>
      <c r="H28" s="164"/>
      <c r="I28" s="165"/>
      <c r="J28" s="12">
        <v>29.99</v>
      </c>
      <c r="K28" s="12">
        <v>19.989999999999998</v>
      </c>
      <c r="L28" s="47"/>
      <c r="M28" s="47"/>
    </row>
    <row r="29" spans="1:13" s="16" customFormat="1" ht="15.9" customHeight="1" x14ac:dyDescent="0.25">
      <c r="A29" s="137" t="s">
        <v>120</v>
      </c>
      <c r="B29" s="138"/>
      <c r="C29" s="32" t="s">
        <v>121</v>
      </c>
      <c r="D29" s="33" t="s">
        <v>116</v>
      </c>
      <c r="E29" s="139">
        <v>820413113490</v>
      </c>
      <c r="F29" s="140"/>
      <c r="G29" s="141"/>
      <c r="H29" s="162"/>
      <c r="I29" s="163"/>
      <c r="J29" s="15">
        <v>9.99</v>
      </c>
      <c r="K29" s="15">
        <v>5</v>
      </c>
      <c r="L29" s="45"/>
      <c r="M29" s="45"/>
    </row>
    <row r="30" spans="1:13" s="16" customFormat="1" ht="17.100000000000001" customHeight="1" x14ac:dyDescent="0.25">
      <c r="A30" s="123" t="s">
        <v>122</v>
      </c>
      <c r="B30" s="124"/>
      <c r="C30" s="35" t="s">
        <v>121</v>
      </c>
      <c r="D30" s="34" t="s">
        <v>116</v>
      </c>
      <c r="E30" s="125">
        <v>820413118990</v>
      </c>
      <c r="F30" s="126"/>
      <c r="G30" s="127"/>
      <c r="H30" s="164"/>
      <c r="I30" s="165"/>
      <c r="J30" s="12">
        <v>9.99</v>
      </c>
      <c r="K30" s="12">
        <v>5</v>
      </c>
      <c r="L30" s="47"/>
      <c r="M30" s="47"/>
    </row>
    <row r="31" spans="1:13" s="16" customFormat="1" ht="15.9" customHeight="1" x14ac:dyDescent="0.25">
      <c r="A31" s="137" t="s">
        <v>123</v>
      </c>
      <c r="B31" s="138"/>
      <c r="C31" s="32" t="s">
        <v>121</v>
      </c>
      <c r="D31" s="33" t="s">
        <v>106</v>
      </c>
      <c r="E31" s="139">
        <v>820413505523</v>
      </c>
      <c r="F31" s="140"/>
      <c r="G31" s="141"/>
      <c r="H31" s="162"/>
      <c r="I31" s="163"/>
      <c r="J31" s="15">
        <v>9.99</v>
      </c>
      <c r="K31" s="15">
        <v>5</v>
      </c>
      <c r="L31" s="45"/>
      <c r="M31" s="45"/>
    </row>
  </sheetData>
  <mergeCells count="39">
    <mergeCell ref="A19:M19"/>
    <mergeCell ref="A20:B20"/>
    <mergeCell ref="H20:I20"/>
    <mergeCell ref="G1:M1"/>
    <mergeCell ref="G2:M5"/>
    <mergeCell ref="E20:G20"/>
    <mergeCell ref="A21:B21"/>
    <mergeCell ref="E21:G21"/>
    <mergeCell ref="H21:I21"/>
    <mergeCell ref="A22:B22"/>
    <mergeCell ref="E22:G22"/>
    <mergeCell ref="H22:I22"/>
    <mergeCell ref="A23:B23"/>
    <mergeCell ref="E23:G23"/>
    <mergeCell ref="H23:I23"/>
    <mergeCell ref="A24:B24"/>
    <mergeCell ref="E24:G24"/>
    <mergeCell ref="H24:I2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  <mergeCell ref="A28:B28"/>
    <mergeCell ref="E28:G28"/>
    <mergeCell ref="H28:I28"/>
    <mergeCell ref="A31:B31"/>
    <mergeCell ref="E31:G31"/>
    <mergeCell ref="H31:I31"/>
    <mergeCell ref="A29:B29"/>
    <mergeCell ref="E29:G29"/>
    <mergeCell ref="H29:I29"/>
    <mergeCell ref="A30:B30"/>
    <mergeCell ref="E30:G30"/>
    <mergeCell ref="H30:I30"/>
  </mergeCells>
  <pageMargins left="0.7" right="0.7" top="0.75" bottom="0.75" header="0.3" footer="0.3"/>
  <pageSetup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1"/>
  <sheetViews>
    <sheetView workbookViewId="0">
      <selection activeCell="E1" sqref="E1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  <col min="15" max="15" width="2.44140625" customWidth="1"/>
  </cols>
  <sheetData>
    <row r="1" spans="2:13" s="8" customFormat="1" ht="66" customHeight="1" thickBot="1" x14ac:dyDescent="0.4">
      <c r="B1" s="9"/>
      <c r="C1" s="10"/>
      <c r="D1" s="5"/>
      <c r="E1" s="5"/>
      <c r="F1" s="5"/>
      <c r="G1" s="149" t="s">
        <v>31</v>
      </c>
      <c r="H1" s="150"/>
      <c r="I1" s="150"/>
      <c r="J1" s="150"/>
      <c r="K1" s="150"/>
      <c r="L1" s="150"/>
      <c r="M1" s="151"/>
    </row>
    <row r="2" spans="2:13" s="8" customFormat="1" ht="13.2" customHeight="1" x14ac:dyDescent="0.25">
      <c r="B2" s="9"/>
      <c r="D2" s="9"/>
      <c r="E2" s="22"/>
      <c r="F2" s="9"/>
      <c r="G2" s="152" t="s">
        <v>24</v>
      </c>
      <c r="H2" s="153"/>
      <c r="I2" s="153"/>
      <c r="J2" s="153"/>
      <c r="K2" s="153"/>
      <c r="L2" s="153"/>
      <c r="M2" s="154"/>
    </row>
    <row r="3" spans="2:13" s="8" customFormat="1" x14ac:dyDescent="0.25">
      <c r="B3" s="9"/>
      <c r="D3" s="9"/>
      <c r="E3" s="22"/>
      <c r="F3" s="9"/>
      <c r="G3" s="155"/>
      <c r="H3" s="156"/>
      <c r="I3" s="156"/>
      <c r="J3" s="156"/>
      <c r="K3" s="156"/>
      <c r="L3" s="156"/>
      <c r="M3" s="157"/>
    </row>
    <row r="4" spans="2:13" s="8" customFormat="1" x14ac:dyDescent="0.25">
      <c r="B4" s="9"/>
      <c r="D4" s="9"/>
      <c r="E4" s="22"/>
      <c r="F4" s="9"/>
      <c r="G4" s="155"/>
      <c r="H4" s="156"/>
      <c r="I4" s="156"/>
      <c r="J4" s="156"/>
      <c r="K4" s="156"/>
      <c r="L4" s="156"/>
      <c r="M4" s="157"/>
    </row>
    <row r="5" spans="2:13" s="8" customFormat="1" ht="24" customHeight="1" thickBot="1" x14ac:dyDescent="0.3">
      <c r="B5" s="9"/>
      <c r="D5" s="9"/>
      <c r="E5" s="22"/>
      <c r="F5" s="9"/>
      <c r="G5" s="198"/>
      <c r="H5" s="199"/>
      <c r="I5" s="199"/>
      <c r="J5" s="199"/>
      <c r="K5" s="199"/>
      <c r="L5" s="199"/>
      <c r="M5" s="200"/>
    </row>
    <row r="6" spans="2:13" s="8" customFormat="1" x14ac:dyDescent="0.25">
      <c r="B6" s="9"/>
      <c r="E6" s="21"/>
      <c r="G6" s="9"/>
      <c r="H6" s="9"/>
    </row>
    <row r="7" spans="2:13" s="8" customFormat="1" x14ac:dyDescent="0.25">
      <c r="B7" s="9"/>
      <c r="E7" s="21"/>
      <c r="G7" s="9"/>
      <c r="H7" s="9"/>
    </row>
    <row r="8" spans="2:13" s="8" customFormat="1" x14ac:dyDescent="0.25">
      <c r="B8" s="9"/>
      <c r="E8" s="21"/>
      <c r="G8" s="9"/>
      <c r="H8" s="9"/>
    </row>
    <row r="9" spans="2:13" s="8" customFormat="1" x14ac:dyDescent="0.25">
      <c r="B9" s="9"/>
      <c r="E9" s="21"/>
      <c r="G9" s="9"/>
      <c r="H9" s="9"/>
    </row>
    <row r="10" spans="2:13" s="8" customFormat="1" x14ac:dyDescent="0.25">
      <c r="B10" s="9"/>
      <c r="E10" s="21"/>
      <c r="G10" s="9"/>
      <c r="H10" s="9"/>
    </row>
    <row r="11" spans="2:13" s="8" customFormat="1" x14ac:dyDescent="0.25">
      <c r="B11" s="9"/>
      <c r="E11" s="21"/>
      <c r="G11" s="9"/>
      <c r="H11" s="9"/>
    </row>
    <row r="12" spans="2:13" s="8" customFormat="1" x14ac:dyDescent="0.25">
      <c r="B12" s="9"/>
      <c r="E12" s="21"/>
      <c r="G12" s="9"/>
      <c r="H12" s="9"/>
    </row>
    <row r="13" spans="2:13" s="8" customFormat="1" x14ac:dyDescent="0.25">
      <c r="B13" s="9"/>
      <c r="E13" s="21"/>
      <c r="G13" s="9"/>
      <c r="H13" s="9"/>
    </row>
    <row r="14" spans="2:13" s="8" customFormat="1" x14ac:dyDescent="0.25">
      <c r="B14" s="9"/>
      <c r="E14" s="21"/>
      <c r="G14" s="9"/>
      <c r="H14" s="9"/>
    </row>
    <row r="15" spans="2:13" s="8" customFormat="1" x14ac:dyDescent="0.25">
      <c r="B15" s="9"/>
      <c r="E15" s="21"/>
      <c r="G15" s="9"/>
      <c r="H15" s="9"/>
    </row>
    <row r="16" spans="2:13" s="8" customFormat="1" x14ac:dyDescent="0.25">
      <c r="B16" s="9"/>
      <c r="E16" s="21"/>
      <c r="G16" s="9"/>
      <c r="H16" s="9"/>
    </row>
    <row r="17" spans="1:14" s="8" customFormat="1" x14ac:dyDescent="0.25">
      <c r="B17" s="9"/>
      <c r="E17" s="21"/>
      <c r="G17" s="9"/>
      <c r="H17" s="9"/>
    </row>
    <row r="18" spans="1:14" s="8" customFormat="1" x14ac:dyDescent="0.25">
      <c r="A18" s="21"/>
      <c r="B18" s="22"/>
      <c r="C18" s="21"/>
      <c r="D18" s="21"/>
      <c r="E18" s="21"/>
      <c r="G18" s="9"/>
      <c r="H18" s="22"/>
      <c r="I18" s="21"/>
      <c r="J18" s="21"/>
      <c r="K18" s="21"/>
      <c r="L18" s="21"/>
      <c r="M18" s="21"/>
    </row>
    <row r="19" spans="1:14" s="8" customFormat="1" x14ac:dyDescent="0.25">
      <c r="A19" s="21"/>
      <c r="B19" s="22"/>
      <c r="C19" s="21"/>
      <c r="D19" s="21"/>
      <c r="E19" s="21"/>
      <c r="G19" s="9"/>
      <c r="H19" s="22"/>
      <c r="I19" s="21"/>
      <c r="J19" s="21"/>
      <c r="K19" s="21"/>
      <c r="L19" s="21"/>
      <c r="M19" s="21"/>
    </row>
    <row r="20" spans="1:14" ht="14.25" customHeight="1" x14ac:dyDescent="0.25">
      <c r="A20" s="144" t="s">
        <v>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6"/>
    </row>
    <row r="21" spans="1:14" ht="29.25" customHeight="1" x14ac:dyDescent="0.25">
      <c r="A21" s="147" t="s">
        <v>1</v>
      </c>
      <c r="B21" s="148"/>
      <c r="C21" s="1" t="s">
        <v>2</v>
      </c>
      <c r="D21" s="1" t="s">
        <v>3</v>
      </c>
      <c r="E21" s="147" t="s">
        <v>4</v>
      </c>
      <c r="F21" s="161"/>
      <c r="G21" s="148"/>
      <c r="H21" s="147" t="s">
        <v>5</v>
      </c>
      <c r="I21" s="148"/>
      <c r="J21" s="1" t="s">
        <v>6</v>
      </c>
      <c r="K21" s="1" t="s">
        <v>7</v>
      </c>
      <c r="L21" s="1" t="s">
        <v>8</v>
      </c>
      <c r="M21" s="1" t="s">
        <v>9</v>
      </c>
    </row>
    <row r="22" spans="1:14" s="16" customFormat="1" ht="28.2" customHeight="1" x14ac:dyDescent="0.25">
      <c r="A22" s="137" t="s">
        <v>124</v>
      </c>
      <c r="B22" s="138"/>
      <c r="C22" s="19"/>
      <c r="D22" s="19"/>
      <c r="E22" s="166">
        <v>96069333319</v>
      </c>
      <c r="F22" s="167"/>
      <c r="G22" s="197"/>
      <c r="H22" s="162"/>
      <c r="I22" s="163"/>
      <c r="J22" s="15">
        <v>21.99</v>
      </c>
      <c r="K22" s="17"/>
      <c r="L22" s="17"/>
      <c r="M22" s="17"/>
      <c r="N22" s="44"/>
    </row>
    <row r="23" spans="1:14" s="16" customFormat="1" ht="28.2" customHeight="1" x14ac:dyDescent="0.25">
      <c r="A23" s="123" t="s">
        <v>125</v>
      </c>
      <c r="B23" s="124"/>
      <c r="C23" s="20"/>
      <c r="D23" s="20"/>
      <c r="E23" s="168">
        <v>96069332909</v>
      </c>
      <c r="F23" s="169"/>
      <c r="G23" s="187"/>
      <c r="H23" s="164"/>
      <c r="I23" s="165"/>
      <c r="J23" s="12">
        <v>20.99</v>
      </c>
      <c r="K23" s="47"/>
      <c r="L23" s="47"/>
      <c r="M23" s="47"/>
      <c r="N23" s="46"/>
    </row>
    <row r="24" spans="1:14" s="16" customFormat="1" ht="28.2" customHeight="1" x14ac:dyDescent="0.25">
      <c r="A24" s="137" t="s">
        <v>126</v>
      </c>
      <c r="B24" s="138"/>
      <c r="C24" s="19"/>
      <c r="D24" s="19"/>
      <c r="E24" s="166">
        <v>96069641247</v>
      </c>
      <c r="F24" s="167"/>
      <c r="G24" s="197"/>
      <c r="H24" s="162"/>
      <c r="I24" s="163"/>
      <c r="J24" s="15">
        <v>47.99</v>
      </c>
      <c r="K24" s="17"/>
      <c r="L24" s="17"/>
      <c r="M24" s="17"/>
      <c r="N24" s="44"/>
    </row>
    <row r="25" spans="1:14" s="16" customFormat="1" ht="28.2" customHeight="1" x14ac:dyDescent="0.25">
      <c r="A25" s="123" t="s">
        <v>127</v>
      </c>
      <c r="B25" s="124"/>
      <c r="C25" s="20"/>
      <c r="D25" s="20"/>
      <c r="E25" s="168">
        <v>96069609698</v>
      </c>
      <c r="F25" s="169"/>
      <c r="G25" s="187"/>
      <c r="H25" s="164"/>
      <c r="I25" s="165"/>
      <c r="J25" s="12">
        <v>54.99</v>
      </c>
      <c r="K25" s="18"/>
      <c r="L25" s="18"/>
      <c r="M25" s="18"/>
      <c r="N25" s="44"/>
    </row>
    <row r="26" spans="1:14" s="16" customFormat="1" ht="28.2" customHeight="1" x14ac:dyDescent="0.25">
      <c r="A26" s="137" t="s">
        <v>128</v>
      </c>
      <c r="B26" s="138"/>
      <c r="C26" s="19"/>
      <c r="D26" s="19"/>
      <c r="E26" s="166">
        <v>96069576211</v>
      </c>
      <c r="F26" s="167"/>
      <c r="G26" s="197"/>
      <c r="H26" s="162"/>
      <c r="I26" s="163"/>
      <c r="J26" s="15">
        <v>19.989999999999998</v>
      </c>
      <c r="K26" s="45"/>
      <c r="L26" s="45"/>
      <c r="M26" s="45"/>
      <c r="N26" s="46"/>
    </row>
    <row r="27" spans="1:14" s="16" customFormat="1" ht="28.2" customHeight="1" x14ac:dyDescent="0.25">
      <c r="A27" s="123" t="s">
        <v>129</v>
      </c>
      <c r="B27" s="124"/>
      <c r="C27" s="20"/>
      <c r="D27" s="20"/>
      <c r="E27" s="168">
        <v>96069641278</v>
      </c>
      <c r="F27" s="169"/>
      <c r="G27" s="187"/>
      <c r="H27" s="164"/>
      <c r="I27" s="165"/>
      <c r="J27" s="12">
        <v>47.99</v>
      </c>
      <c r="K27" s="18"/>
      <c r="L27" s="18"/>
      <c r="M27" s="18"/>
      <c r="N27" s="44"/>
    </row>
    <row r="28" spans="1:14" s="16" customFormat="1" ht="28.2" customHeight="1" x14ac:dyDescent="0.25">
      <c r="A28" s="137" t="s">
        <v>130</v>
      </c>
      <c r="B28" s="138"/>
      <c r="C28" s="19"/>
      <c r="D28" s="19"/>
      <c r="E28" s="166">
        <v>96069143819</v>
      </c>
      <c r="F28" s="167"/>
      <c r="G28" s="197"/>
      <c r="H28" s="162"/>
      <c r="I28" s="163"/>
      <c r="J28" s="15">
        <v>20.99</v>
      </c>
      <c r="K28" s="17"/>
      <c r="L28" s="17"/>
      <c r="M28" s="17"/>
      <c r="N28" s="44"/>
    </row>
    <row r="29" spans="1:14" s="16" customFormat="1" ht="28.2" customHeight="1" x14ac:dyDescent="0.25">
      <c r="A29" s="123" t="s">
        <v>131</v>
      </c>
      <c r="B29" s="124"/>
      <c r="C29" s="20"/>
      <c r="D29" s="20"/>
      <c r="E29" s="168">
        <v>96069143925</v>
      </c>
      <c r="F29" s="169"/>
      <c r="G29" s="187"/>
      <c r="H29" s="164"/>
      <c r="I29" s="165"/>
      <c r="J29" s="12">
        <v>20.99</v>
      </c>
      <c r="K29" s="18"/>
      <c r="L29" s="18"/>
      <c r="M29" s="18"/>
      <c r="N29" s="44"/>
    </row>
    <row r="30" spans="1:14" s="16" customFormat="1" ht="28.2" customHeight="1" x14ac:dyDescent="0.25">
      <c r="A30" s="137" t="s">
        <v>132</v>
      </c>
      <c r="B30" s="138"/>
      <c r="C30" s="19"/>
      <c r="D30" s="19"/>
      <c r="E30" s="166">
        <v>96069143949</v>
      </c>
      <c r="F30" s="167"/>
      <c r="G30" s="197"/>
      <c r="H30" s="162"/>
      <c r="I30" s="163"/>
      <c r="J30" s="15">
        <v>20.99</v>
      </c>
      <c r="K30" s="17"/>
      <c r="L30" s="17"/>
      <c r="M30" s="17"/>
      <c r="N30" s="44"/>
    </row>
    <row r="31" spans="1:14" x14ac:dyDescent="0.25">
      <c r="D31" s="31"/>
      <c r="E31" s="31"/>
      <c r="F31" s="31"/>
      <c r="G31" s="31"/>
      <c r="H31" s="31"/>
      <c r="I31" s="31"/>
      <c r="J31" s="31"/>
      <c r="K31" s="31"/>
      <c r="L31" s="31"/>
      <c r="M31" s="31"/>
    </row>
  </sheetData>
  <mergeCells count="33">
    <mergeCell ref="A20:M20"/>
    <mergeCell ref="A21:B21"/>
    <mergeCell ref="H21:I21"/>
    <mergeCell ref="G1:M1"/>
    <mergeCell ref="G2:M5"/>
    <mergeCell ref="E21:G21"/>
    <mergeCell ref="A22:B22"/>
    <mergeCell ref="E22:G22"/>
    <mergeCell ref="H22:I22"/>
    <mergeCell ref="A23:B23"/>
    <mergeCell ref="E23:G23"/>
    <mergeCell ref="H23:I23"/>
    <mergeCell ref="A24:B24"/>
    <mergeCell ref="E24:G24"/>
    <mergeCell ref="H24:I2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  <mergeCell ref="A30:B30"/>
    <mergeCell ref="E30:G30"/>
    <mergeCell ref="H30:I30"/>
    <mergeCell ref="A28:B28"/>
    <mergeCell ref="E28:G28"/>
    <mergeCell ref="H28:I28"/>
    <mergeCell ref="A29:B29"/>
    <mergeCell ref="E29:G29"/>
    <mergeCell ref="H29:I29"/>
  </mergeCells>
  <pageMargins left="0.7" right="0.7" top="0.75" bottom="0.75" header="0.3" footer="0.3"/>
  <pageSetup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6BC16-9F0F-4D16-8679-13EF33E53060}">
  <sheetPr>
    <pageSetUpPr fitToPage="1"/>
  </sheetPr>
  <dimension ref="A1:N27"/>
  <sheetViews>
    <sheetView zoomScaleNormal="100" workbookViewId="0">
      <selection activeCell="D1" sqref="D1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6384" width="8.77734375" style="16"/>
  </cols>
  <sheetData>
    <row r="1" spans="4:13" s="21" customFormat="1" ht="61.5" customHeight="1" thickBot="1" x14ac:dyDescent="0.4">
      <c r="D1" s="5"/>
      <c r="E1" s="5"/>
      <c r="F1" s="5"/>
      <c r="G1" s="149" t="s">
        <v>32</v>
      </c>
      <c r="H1" s="150"/>
      <c r="I1" s="150"/>
      <c r="J1" s="150"/>
      <c r="K1" s="150"/>
      <c r="L1" s="150"/>
      <c r="M1" s="151"/>
    </row>
    <row r="2" spans="4:13" s="21" customFormat="1" ht="15" customHeight="1" x14ac:dyDescent="0.25">
      <c r="D2" s="11"/>
      <c r="E2" s="11"/>
      <c r="F2" s="11"/>
      <c r="G2" s="152" t="s">
        <v>18</v>
      </c>
      <c r="H2" s="153"/>
      <c r="I2" s="153"/>
      <c r="J2" s="153"/>
      <c r="K2" s="153"/>
      <c r="L2" s="153"/>
      <c r="M2" s="154"/>
    </row>
    <row r="3" spans="4:13" s="21" customFormat="1" ht="14.4" customHeight="1" x14ac:dyDescent="0.25">
      <c r="D3" s="11"/>
      <c r="E3" s="11"/>
      <c r="F3" s="11"/>
      <c r="G3" s="155"/>
      <c r="H3" s="156"/>
      <c r="I3" s="156"/>
      <c r="J3" s="156"/>
      <c r="K3" s="156"/>
      <c r="L3" s="156"/>
      <c r="M3" s="157"/>
    </row>
    <row r="4" spans="4:13" s="21" customFormat="1" ht="27" customHeight="1" thickBot="1" x14ac:dyDescent="0.3">
      <c r="D4" s="11"/>
      <c r="E4" s="11"/>
      <c r="F4" s="11"/>
      <c r="G4" s="158"/>
      <c r="H4" s="159"/>
      <c r="I4" s="159"/>
      <c r="J4" s="159"/>
      <c r="K4" s="159"/>
      <c r="L4" s="159"/>
      <c r="M4" s="160"/>
    </row>
    <row r="5" spans="4:13" s="21" customFormat="1" x14ac:dyDescent="0.25">
      <c r="D5" s="22"/>
      <c r="E5" s="22"/>
      <c r="G5" s="25"/>
      <c r="H5" s="25"/>
    </row>
    <row r="6" spans="4:13" s="21" customFormat="1" x14ac:dyDescent="0.25">
      <c r="D6" s="22"/>
      <c r="E6" s="22"/>
      <c r="H6" s="22"/>
    </row>
    <row r="7" spans="4:13" s="21" customFormat="1" x14ac:dyDescent="0.25">
      <c r="D7" s="22"/>
      <c r="E7" s="22"/>
      <c r="H7" s="22"/>
    </row>
    <row r="8" spans="4:13" s="21" customFormat="1" x14ac:dyDescent="0.25">
      <c r="D8" s="22"/>
      <c r="E8" s="22"/>
      <c r="H8" s="22"/>
    </row>
    <row r="9" spans="4:13" s="21" customFormat="1" x14ac:dyDescent="0.25">
      <c r="D9" s="22"/>
      <c r="E9" s="22"/>
      <c r="H9" s="22"/>
    </row>
    <row r="10" spans="4:13" s="21" customFormat="1" x14ac:dyDescent="0.25">
      <c r="D10" s="22"/>
      <c r="E10" s="22"/>
      <c r="H10" s="22"/>
    </row>
    <row r="11" spans="4:13" s="21" customFormat="1" x14ac:dyDescent="0.25">
      <c r="D11" s="22"/>
      <c r="E11" s="22"/>
      <c r="H11" s="22"/>
    </row>
    <row r="12" spans="4:13" s="21" customFormat="1" x14ac:dyDescent="0.25">
      <c r="D12" s="22"/>
      <c r="E12" s="22"/>
      <c r="H12" s="22"/>
    </row>
    <row r="13" spans="4:13" s="21" customFormat="1" x14ac:dyDescent="0.25">
      <c r="D13" s="22"/>
      <c r="E13" s="22"/>
      <c r="H13" s="22"/>
    </row>
    <row r="14" spans="4:13" s="21" customFormat="1" x14ac:dyDescent="0.25">
      <c r="D14" s="22"/>
      <c r="E14" s="22"/>
      <c r="H14" s="22"/>
    </row>
    <row r="15" spans="4:13" s="21" customFormat="1" x14ac:dyDescent="0.25">
      <c r="D15" s="22"/>
      <c r="E15" s="22"/>
      <c r="H15" s="22"/>
    </row>
    <row r="16" spans="4:13" s="21" customFormat="1" x14ac:dyDescent="0.25">
      <c r="D16" s="22"/>
      <c r="E16" s="22"/>
      <c r="H16" s="22"/>
    </row>
    <row r="17" spans="1:14" s="21" customFormat="1" x14ac:dyDescent="0.25">
      <c r="D17" s="22"/>
      <c r="E17" s="22"/>
      <c r="H17" s="22"/>
    </row>
    <row r="18" spans="1:14" ht="14.25" customHeight="1" x14ac:dyDescent="0.25">
      <c r="A18" s="182" t="s">
        <v>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4"/>
    </row>
    <row r="19" spans="1:14" ht="29.25" customHeight="1" x14ac:dyDescent="0.25">
      <c r="A19" s="179" t="s">
        <v>1</v>
      </c>
      <c r="B19" s="181"/>
      <c r="C19" s="26" t="s">
        <v>2</v>
      </c>
      <c r="D19" s="26" t="s">
        <v>3</v>
      </c>
      <c r="E19" s="179" t="s">
        <v>4</v>
      </c>
      <c r="F19" s="180"/>
      <c r="G19" s="181"/>
      <c r="H19" s="179" t="s">
        <v>5</v>
      </c>
      <c r="I19" s="181"/>
      <c r="J19" s="26" t="s">
        <v>6</v>
      </c>
      <c r="K19" s="26" t="s">
        <v>7</v>
      </c>
      <c r="L19" s="26" t="s">
        <v>8</v>
      </c>
      <c r="M19" s="26" t="s">
        <v>9</v>
      </c>
    </row>
    <row r="20" spans="1:14" ht="29.4" customHeight="1" x14ac:dyDescent="0.25">
      <c r="A20" s="137" t="s">
        <v>133</v>
      </c>
      <c r="B20" s="138"/>
      <c r="C20" s="19"/>
      <c r="D20" s="19"/>
      <c r="E20" s="139">
        <v>6006937143487</v>
      </c>
      <c r="F20" s="140"/>
      <c r="G20" s="141"/>
      <c r="H20" s="162"/>
      <c r="I20" s="163"/>
      <c r="J20" s="15">
        <v>9.99</v>
      </c>
      <c r="K20" s="17"/>
      <c r="L20" s="17"/>
      <c r="M20" s="17"/>
      <c r="N20" s="44"/>
    </row>
    <row r="21" spans="1:14" ht="29.4" customHeight="1" x14ac:dyDescent="0.25">
      <c r="A21" s="123" t="s">
        <v>134</v>
      </c>
      <c r="B21" s="124"/>
      <c r="C21" s="35" t="s">
        <v>135</v>
      </c>
      <c r="D21" s="34" t="s">
        <v>44</v>
      </c>
      <c r="E21" s="125">
        <v>9781432134686</v>
      </c>
      <c r="F21" s="126"/>
      <c r="G21" s="127"/>
      <c r="H21" s="164"/>
      <c r="I21" s="165"/>
      <c r="J21" s="12">
        <v>9.99</v>
      </c>
      <c r="K21" s="18"/>
      <c r="L21" s="18"/>
      <c r="M21" s="18"/>
      <c r="N21" s="44"/>
    </row>
    <row r="22" spans="1:14" ht="29.4" customHeight="1" x14ac:dyDescent="0.25">
      <c r="A22" s="137" t="s">
        <v>136</v>
      </c>
      <c r="B22" s="138"/>
      <c r="C22" s="19"/>
      <c r="D22" s="19"/>
      <c r="E22" s="139">
        <v>9781432134730</v>
      </c>
      <c r="F22" s="140"/>
      <c r="G22" s="141"/>
      <c r="H22" s="162"/>
      <c r="I22" s="163"/>
      <c r="J22" s="15">
        <v>9.99</v>
      </c>
      <c r="K22" s="45"/>
      <c r="L22" s="45"/>
      <c r="M22" s="45"/>
      <c r="N22" s="46"/>
    </row>
    <row r="23" spans="1:14" ht="29.4" customHeight="1" x14ac:dyDescent="0.25">
      <c r="A23" s="123" t="s">
        <v>137</v>
      </c>
      <c r="B23" s="124"/>
      <c r="C23" s="20"/>
      <c r="D23" s="34" t="s">
        <v>51</v>
      </c>
      <c r="E23" s="125">
        <v>9781776370443</v>
      </c>
      <c r="F23" s="126"/>
      <c r="G23" s="127"/>
      <c r="H23" s="164"/>
      <c r="I23" s="165"/>
      <c r="J23" s="12">
        <v>44.99</v>
      </c>
      <c r="K23" s="18"/>
      <c r="L23" s="18"/>
      <c r="M23" s="18"/>
      <c r="N23" s="44"/>
    </row>
    <row r="24" spans="1:14" ht="29.4" customHeight="1" x14ac:dyDescent="0.25">
      <c r="A24" s="137" t="s">
        <v>138</v>
      </c>
      <c r="B24" s="138"/>
      <c r="C24" s="19"/>
      <c r="D24" s="33" t="s">
        <v>51</v>
      </c>
      <c r="E24" s="139">
        <v>9781432134143</v>
      </c>
      <c r="F24" s="140"/>
      <c r="G24" s="141"/>
      <c r="H24" s="162"/>
      <c r="I24" s="163"/>
      <c r="J24" s="15">
        <v>44.99</v>
      </c>
      <c r="K24" s="17"/>
      <c r="L24" s="17"/>
      <c r="M24" s="17"/>
      <c r="N24" s="44"/>
    </row>
    <row r="25" spans="1:14" ht="29.4" customHeight="1" x14ac:dyDescent="0.25">
      <c r="A25" s="123" t="s">
        <v>139</v>
      </c>
      <c r="B25" s="124"/>
      <c r="C25" s="20"/>
      <c r="D25" s="34" t="s">
        <v>44</v>
      </c>
      <c r="E25" s="125">
        <v>9781432130756</v>
      </c>
      <c r="F25" s="126"/>
      <c r="G25" s="127"/>
      <c r="H25" s="164"/>
      <c r="I25" s="165"/>
      <c r="J25" s="12">
        <v>9.99</v>
      </c>
      <c r="K25" s="47"/>
      <c r="L25" s="47"/>
      <c r="M25" s="47"/>
      <c r="N25" s="46"/>
    </row>
    <row r="26" spans="1:14" ht="29.4" customHeight="1" x14ac:dyDescent="0.25">
      <c r="A26" s="137" t="s">
        <v>140</v>
      </c>
      <c r="B26" s="138"/>
      <c r="C26" s="19"/>
      <c r="D26" s="33" t="s">
        <v>51</v>
      </c>
      <c r="E26" s="139">
        <v>9781642726893</v>
      </c>
      <c r="F26" s="140"/>
      <c r="G26" s="141"/>
      <c r="H26" s="162"/>
      <c r="I26" s="163"/>
      <c r="J26" s="15">
        <v>12.99</v>
      </c>
      <c r="K26" s="17"/>
      <c r="L26" s="17"/>
      <c r="M26" s="17"/>
      <c r="N26" s="44"/>
    </row>
    <row r="27" spans="1:14" ht="29.4" customHeight="1" x14ac:dyDescent="0.25">
      <c r="A27" s="123" t="s">
        <v>141</v>
      </c>
      <c r="B27" s="124"/>
      <c r="C27" s="20"/>
      <c r="D27" s="34" t="s">
        <v>44</v>
      </c>
      <c r="E27" s="125">
        <v>9781776370238</v>
      </c>
      <c r="F27" s="126"/>
      <c r="G27" s="127"/>
      <c r="H27" s="164"/>
      <c r="I27" s="165"/>
      <c r="J27" s="12">
        <v>12.99</v>
      </c>
      <c r="K27" s="18"/>
      <c r="L27" s="18"/>
      <c r="M27" s="18"/>
      <c r="N27" s="44"/>
    </row>
  </sheetData>
  <mergeCells count="30">
    <mergeCell ref="G1:M1"/>
    <mergeCell ref="G2:M4"/>
    <mergeCell ref="E19:G19"/>
    <mergeCell ref="A21:B21"/>
    <mergeCell ref="E21:G21"/>
    <mergeCell ref="H21:I21"/>
    <mergeCell ref="A22:B22"/>
    <mergeCell ref="E22:G22"/>
    <mergeCell ref="H22:I22"/>
    <mergeCell ref="A18:M18"/>
    <mergeCell ref="A19:B19"/>
    <mergeCell ref="H19:I19"/>
    <mergeCell ref="A20:B20"/>
    <mergeCell ref="E20:G20"/>
    <mergeCell ref="H20:I20"/>
    <mergeCell ref="A23:B23"/>
    <mergeCell ref="E23:G23"/>
    <mergeCell ref="H23:I23"/>
    <mergeCell ref="A24:B24"/>
    <mergeCell ref="E24:G24"/>
    <mergeCell ref="H24:I24"/>
    <mergeCell ref="A27:B27"/>
    <mergeCell ref="E27:G27"/>
    <mergeCell ref="H27:I27"/>
    <mergeCell ref="A25:B25"/>
    <mergeCell ref="E25:G25"/>
    <mergeCell ref="H25:I25"/>
    <mergeCell ref="A26:B26"/>
    <mergeCell ref="E26:G26"/>
    <mergeCell ref="H26:I26"/>
  </mergeCells>
  <pageMargins left="0.7" right="0.7" top="0.75" bottom="0.75" header="0.3" footer="0.3"/>
  <pageSetup scale="83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2"/>
  <sheetViews>
    <sheetView workbookViewId="0">
      <selection activeCell="C5" sqref="C5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</cols>
  <sheetData>
    <row r="1" spans="2:13" s="8" customFormat="1" ht="66" customHeight="1" thickBot="1" x14ac:dyDescent="0.4">
      <c r="B1" s="9"/>
      <c r="C1" s="10"/>
      <c r="D1" s="5"/>
      <c r="E1" s="5"/>
      <c r="F1" s="5"/>
      <c r="G1" s="149" t="s">
        <v>33</v>
      </c>
      <c r="H1" s="150"/>
      <c r="I1" s="150"/>
      <c r="J1" s="150"/>
      <c r="K1" s="150"/>
      <c r="L1" s="150"/>
      <c r="M1" s="151"/>
    </row>
    <row r="2" spans="2:13" s="8" customFormat="1" ht="13.2" customHeight="1" x14ac:dyDescent="0.25">
      <c r="B2" s="9"/>
      <c r="D2" s="9"/>
      <c r="E2" s="22"/>
      <c r="F2" s="9"/>
      <c r="G2" s="152" t="s">
        <v>24</v>
      </c>
      <c r="H2" s="153"/>
      <c r="I2" s="153"/>
      <c r="J2" s="153"/>
      <c r="K2" s="153"/>
      <c r="L2" s="153"/>
      <c r="M2" s="154"/>
    </row>
    <row r="3" spans="2:13" s="8" customFormat="1" x14ac:dyDescent="0.25">
      <c r="B3" s="9"/>
      <c r="D3" s="9"/>
      <c r="E3" s="22"/>
      <c r="F3" s="9"/>
      <c r="G3" s="155"/>
      <c r="H3" s="156"/>
      <c r="I3" s="156"/>
      <c r="J3" s="156"/>
      <c r="K3" s="156"/>
      <c r="L3" s="156"/>
      <c r="M3" s="157"/>
    </row>
    <row r="4" spans="2:13" s="8" customFormat="1" x14ac:dyDescent="0.25">
      <c r="B4" s="9"/>
      <c r="D4" s="9"/>
      <c r="E4" s="22"/>
      <c r="F4" s="9"/>
      <c r="G4" s="155"/>
      <c r="H4" s="156"/>
      <c r="I4" s="156"/>
      <c r="J4" s="156"/>
      <c r="K4" s="156"/>
      <c r="L4" s="156"/>
      <c r="M4" s="157"/>
    </row>
    <row r="5" spans="2:13" s="8" customFormat="1" ht="33.75" customHeight="1" thickBot="1" x14ac:dyDescent="0.3">
      <c r="B5" s="9"/>
      <c r="D5" s="9"/>
      <c r="E5" s="22"/>
      <c r="F5" s="9"/>
      <c r="G5" s="158"/>
      <c r="H5" s="159"/>
      <c r="I5" s="159"/>
      <c r="J5" s="159"/>
      <c r="K5" s="159"/>
      <c r="L5" s="159"/>
      <c r="M5" s="160"/>
    </row>
    <row r="6" spans="2:13" s="8" customFormat="1" x14ac:dyDescent="0.25">
      <c r="B6" s="9"/>
      <c r="E6" s="21"/>
      <c r="G6" s="9"/>
      <c r="H6" s="9"/>
      <c r="I6" s="9"/>
    </row>
    <row r="7" spans="2:13" s="8" customFormat="1" x14ac:dyDescent="0.25">
      <c r="B7" s="9"/>
      <c r="E7" s="21"/>
      <c r="G7" s="9"/>
      <c r="H7" s="9"/>
      <c r="I7" s="9"/>
    </row>
    <row r="8" spans="2:13" s="8" customFormat="1" x14ac:dyDescent="0.25">
      <c r="B8" s="9"/>
      <c r="E8" s="21"/>
      <c r="G8" s="9"/>
      <c r="H8" s="9"/>
      <c r="I8" s="9"/>
    </row>
    <row r="9" spans="2:13" s="8" customFormat="1" x14ac:dyDescent="0.25">
      <c r="B9" s="9"/>
      <c r="E9" s="21"/>
      <c r="G9" s="9"/>
      <c r="H9" s="9"/>
      <c r="I9" s="9"/>
    </row>
    <row r="10" spans="2:13" s="8" customFormat="1" x14ac:dyDescent="0.25">
      <c r="B10" s="9"/>
      <c r="E10" s="21"/>
      <c r="G10" s="9"/>
      <c r="H10" s="9"/>
      <c r="I10" s="9"/>
    </row>
    <row r="11" spans="2:13" s="8" customFormat="1" x14ac:dyDescent="0.25">
      <c r="B11" s="9"/>
      <c r="E11" s="21"/>
      <c r="G11" s="9"/>
      <c r="H11" s="9"/>
      <c r="I11" s="9"/>
    </row>
    <row r="12" spans="2:13" s="8" customFormat="1" x14ac:dyDescent="0.25">
      <c r="B12" s="9"/>
      <c r="E12" s="21"/>
      <c r="G12" s="9"/>
      <c r="H12" s="9"/>
      <c r="I12" s="9"/>
    </row>
    <row r="13" spans="2:13" s="8" customFormat="1" x14ac:dyDescent="0.25">
      <c r="B13" s="9"/>
      <c r="E13" s="21"/>
      <c r="G13" s="9"/>
      <c r="H13" s="9"/>
      <c r="I13" s="9"/>
    </row>
    <row r="14" spans="2:13" s="8" customFormat="1" x14ac:dyDescent="0.25">
      <c r="B14" s="9"/>
      <c r="E14" s="21"/>
      <c r="G14" s="9"/>
      <c r="H14" s="9"/>
      <c r="I14" s="9"/>
    </row>
    <row r="15" spans="2:13" s="8" customFormat="1" x14ac:dyDescent="0.25">
      <c r="B15" s="9"/>
      <c r="E15" s="21"/>
      <c r="G15" s="9"/>
      <c r="H15" s="9"/>
      <c r="I15" s="9"/>
    </row>
    <row r="16" spans="2:13" s="8" customFormat="1" x14ac:dyDescent="0.25">
      <c r="B16" s="9"/>
      <c r="E16" s="21"/>
      <c r="G16" s="9"/>
      <c r="H16" s="9"/>
      <c r="I16" s="9"/>
    </row>
    <row r="17" spans="1:14" s="8" customFormat="1" x14ac:dyDescent="0.25">
      <c r="B17" s="9"/>
      <c r="E17" s="21"/>
      <c r="G17" s="9"/>
      <c r="H17" s="9"/>
      <c r="I17" s="9"/>
    </row>
    <row r="18" spans="1:14" ht="14.25" customHeight="1" x14ac:dyDescent="0.25">
      <c r="A18" s="144" t="s">
        <v>0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/>
    </row>
    <row r="19" spans="1:14" ht="29.25" customHeight="1" x14ac:dyDescent="0.25">
      <c r="A19" s="147" t="s">
        <v>1</v>
      </c>
      <c r="B19" s="148"/>
      <c r="C19" s="1" t="s">
        <v>2</v>
      </c>
      <c r="D19" s="1" t="s">
        <v>3</v>
      </c>
      <c r="E19" s="147" t="s">
        <v>4</v>
      </c>
      <c r="F19" s="161"/>
      <c r="G19" s="148"/>
      <c r="H19" s="147" t="s">
        <v>5</v>
      </c>
      <c r="I19" s="148"/>
      <c r="J19" s="1" t="s">
        <v>6</v>
      </c>
      <c r="K19" s="1" t="s">
        <v>7</v>
      </c>
      <c r="L19" s="1" t="s">
        <v>8</v>
      </c>
      <c r="M19" s="1" t="s">
        <v>9</v>
      </c>
    </row>
    <row r="20" spans="1:14" s="16" customFormat="1" ht="21" customHeight="1" x14ac:dyDescent="0.25">
      <c r="A20" s="201" t="s">
        <v>144</v>
      </c>
      <c r="B20" s="138"/>
      <c r="C20" s="19"/>
      <c r="D20" s="19"/>
      <c r="E20" s="139">
        <v>195002055902</v>
      </c>
      <c r="F20" s="140"/>
      <c r="G20" s="141"/>
      <c r="H20" s="162"/>
      <c r="I20" s="163"/>
      <c r="J20" s="15">
        <v>29.99</v>
      </c>
      <c r="K20" s="45"/>
      <c r="L20" s="45"/>
      <c r="M20" s="45"/>
      <c r="N20" s="46"/>
    </row>
    <row r="21" spans="1:14" s="16" customFormat="1" ht="21" customHeight="1" x14ac:dyDescent="0.25">
      <c r="A21" s="123" t="s">
        <v>142</v>
      </c>
      <c r="B21" s="124"/>
      <c r="C21" s="20"/>
      <c r="D21" s="20"/>
      <c r="E21" s="125">
        <v>195002053359</v>
      </c>
      <c r="F21" s="126"/>
      <c r="G21" s="127"/>
      <c r="H21" s="164"/>
      <c r="I21" s="165"/>
      <c r="J21" s="12">
        <v>14.99</v>
      </c>
      <c r="K21" s="18"/>
      <c r="L21" s="18"/>
      <c r="M21" s="18"/>
      <c r="N21" s="44"/>
    </row>
    <row r="22" spans="1:14" s="16" customFormat="1" ht="21" customHeight="1" x14ac:dyDescent="0.25">
      <c r="A22" s="137" t="s">
        <v>143</v>
      </c>
      <c r="B22" s="138"/>
      <c r="C22" s="19"/>
      <c r="D22" s="19"/>
      <c r="E22" s="139">
        <v>195002055391</v>
      </c>
      <c r="F22" s="140"/>
      <c r="G22" s="141"/>
      <c r="H22" s="162"/>
      <c r="I22" s="163"/>
      <c r="J22" s="15">
        <v>10.99</v>
      </c>
      <c r="K22" s="45"/>
      <c r="L22" s="45"/>
      <c r="M22" s="45"/>
      <c r="N22" s="46"/>
    </row>
  </sheetData>
  <mergeCells count="15">
    <mergeCell ref="A18:M18"/>
    <mergeCell ref="A19:B19"/>
    <mergeCell ref="H19:I19"/>
    <mergeCell ref="G1:M1"/>
    <mergeCell ref="G2:M5"/>
    <mergeCell ref="E19:G19"/>
    <mergeCell ref="A22:B22"/>
    <mergeCell ref="E22:G22"/>
    <mergeCell ref="H22:I22"/>
    <mergeCell ref="A20:B20"/>
    <mergeCell ref="E20:G20"/>
    <mergeCell ref="H20:I20"/>
    <mergeCell ref="A21:B21"/>
    <mergeCell ref="E21:G21"/>
    <mergeCell ref="H21:I21"/>
  </mergeCells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8</vt:i4>
      </vt:variant>
    </vt:vector>
  </HeadingPairs>
  <TitlesOfParts>
    <vt:vector size="29" baseType="lpstr">
      <vt:lpstr>B&amp;H</vt:lpstr>
      <vt:lpstr>Baker</vt:lpstr>
      <vt:lpstr>Barbour</vt:lpstr>
      <vt:lpstr>Burton &amp; Burton</vt:lpstr>
      <vt:lpstr>CA-Abbey Gift</vt:lpstr>
      <vt:lpstr>Capitol</vt:lpstr>
      <vt:lpstr>Carson</vt:lpstr>
      <vt:lpstr>Christian Art Gifts</vt:lpstr>
      <vt:lpstr>Creative Brands</vt:lpstr>
      <vt:lpstr>David C Cook</vt:lpstr>
      <vt:lpstr>DaySpring</vt:lpstr>
      <vt:lpstr>Destiny Image</vt:lpstr>
      <vt:lpstr>FaithWords</vt:lpstr>
      <vt:lpstr>HarperCollins</vt:lpstr>
      <vt:lpstr>InterVarsity Press</vt:lpstr>
      <vt:lpstr>Kerusso</vt:lpstr>
      <vt:lpstr>Our Daily Bread</vt:lpstr>
      <vt:lpstr>P. Graham Dunn</vt:lpstr>
      <vt:lpstr>Provident</vt:lpstr>
      <vt:lpstr>Tyndale</vt:lpstr>
      <vt:lpstr>VOM</vt:lpstr>
      <vt:lpstr>HarperCollins!Print_Area</vt:lpstr>
      <vt:lpstr>Tyndale!Print_Area</vt:lpstr>
      <vt:lpstr>'B&amp;H'!Print_Titles</vt:lpstr>
      <vt:lpstr>'Christian Art Gifts'!Print_Titles</vt:lpstr>
      <vt:lpstr>HarperCollins!Print_Titles</vt:lpstr>
      <vt:lpstr>Kerusso!Print_Titles</vt:lpstr>
      <vt:lpstr>'P. Graham Dunn'!Print_Titles</vt:lpstr>
      <vt:lpstr>Tyndale!Print_Titles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Stock</dc:creator>
  <cp:lastModifiedBy>Andrea Stock</cp:lastModifiedBy>
  <cp:lastPrinted>2022-02-25T16:18:21Z</cp:lastPrinted>
  <dcterms:created xsi:type="dcterms:W3CDTF">2020-01-30T15:16:21Z</dcterms:created>
  <dcterms:modified xsi:type="dcterms:W3CDTF">2022-02-25T16:19:15Z</dcterms:modified>
</cp:coreProperties>
</file>