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SALES FOLDER\3CATALOG DETAILS\2022\03 March 22\POs\"/>
    </mc:Choice>
  </mc:AlternateContent>
  <xr:revisionPtr revIDLastSave="0" documentId="13_ncr:1_{FFC1D074-EEEA-4417-A3C2-D2B434D6691B}" xr6:coauthVersionLast="47" xr6:coauthVersionMax="47" xr10:uidLastSave="{00000000-0000-0000-0000-000000000000}"/>
  <bookViews>
    <workbookView xWindow="-23148" yWindow="-72" windowWidth="23256" windowHeight="13176" xr2:uid="{00000000-000D-0000-FFFF-FFFF00000000}"/>
  </bookViews>
  <sheets>
    <sheet name="B&amp;H" sheetId="2" r:id="rId1"/>
    <sheet name="Baker" sheetId="4" r:id="rId2"/>
    <sheet name="Barbour" sheetId="5" r:id="rId3"/>
    <sheet name="Burton &amp; Burton" sheetId="73" r:id="rId4"/>
    <sheet name="CA-Abbey Gift" sheetId="45" r:id="rId5"/>
    <sheet name="Capitol" sheetId="9" r:id="rId6"/>
    <sheet name="Carson" sheetId="11" r:id="rId7"/>
    <sheet name="Christian Art Gifts" sheetId="47" r:id="rId8"/>
    <sheet name="Creative Brands" sheetId="13" r:id="rId9"/>
    <sheet name="David C Cook" sheetId="59" r:id="rId10"/>
    <sheet name="DaySpring" sheetId="38" r:id="rId11"/>
    <sheet name="Destiny Image" sheetId="48" r:id="rId12"/>
    <sheet name="FaithWords" sheetId="49" r:id="rId13"/>
    <sheet name="HarperCollins" sheetId="76" r:id="rId14"/>
    <sheet name="InterVarsity Press" sheetId="40" r:id="rId15"/>
    <sheet name="Kerusso" sheetId="51" r:id="rId16"/>
    <sheet name="Our Daily Bread" sheetId="52" r:id="rId17"/>
    <sheet name="P. Graham Dunn" sheetId="29" r:id="rId18"/>
    <sheet name="Provident" sheetId="53" r:id="rId19"/>
    <sheet name="Tyndale" sheetId="78" r:id="rId20"/>
    <sheet name="VOM" sheetId="75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key2" localSheetId="13" hidden="1">#REF!</definedName>
    <definedName name="__________________________________key2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13" hidden="1">HarperCollins!$B$12:$G$40</definedName>
    <definedName name="_xlnm._FilterDatabase" localSheetId="19" hidden="1">Tyndale!$A$12:$L$13</definedName>
    <definedName name="_Key1" localSheetId="13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h1">#REF!</definedName>
    <definedName name="_Order1" hidden="1">255</definedName>
    <definedName name="_Order2" hidden="1">255</definedName>
    <definedName name="_Sort" localSheetId="13" hidden="1">#REF!</definedName>
    <definedName name="_Sort" hidden="1">#REF!</definedName>
    <definedName name="advent" localSheetId="13">#REF!</definedName>
    <definedName name="advent">#REF!</definedName>
    <definedName name="all">#REF!</definedName>
    <definedName name="ans">#REF!</definedName>
    <definedName name="BI">#REF!</definedName>
    <definedName name="BIB">#REF!</definedName>
    <definedName name="BIBLE">#REF!</definedName>
    <definedName name="BOOK">#REF!</definedName>
    <definedName name="books">#REF!</definedName>
    <definedName name="CARTON">#REF!</definedName>
    <definedName name="CARTONSS">#REF!</definedName>
    <definedName name="cba">#REF!</definedName>
    <definedName name="cntqty">#REF!</definedName>
    <definedName name="code">#REF!</definedName>
    <definedName name="CORE">#REF!</definedName>
    <definedName name="cov">#REF!</definedName>
    <definedName name="dat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a">#REF!</definedName>
    <definedName name="ean">#REF!</definedName>
    <definedName name="fff" localSheetId="13">#REF!</definedName>
    <definedName name="fff">#REF!</definedName>
    <definedName name="GIFT">#REF!</definedName>
    <definedName name="inventory">#REF!</definedName>
    <definedName name="isbn">#REF!</definedName>
    <definedName name="isbn13">[1]update!$Q$2:$S$10998</definedName>
    <definedName name="janines" localSheetId="13">#REF!</definedName>
    <definedName name="janines">#REF!</definedName>
    <definedName name="keysub" hidden="1">#REF!</definedName>
    <definedName name="keysub2" hidden="1">#REF!</definedName>
    <definedName name="KI">#REF!</definedName>
    <definedName name="KID">#REF!</definedName>
    <definedName name="laterna">#REF!</definedName>
    <definedName name="lead">#REF!</definedName>
    <definedName name="list">#REF!</definedName>
    <definedName name="MARCHLIST">#REF!</definedName>
    <definedName name="MERCH">#REF!</definedName>
    <definedName name="mkt">'[2]DELETE DO NOT PRINT all promos'!$A$4:$J$257</definedName>
    <definedName name="MU">#REF!</definedName>
    <definedName name="mun">#REF!</definedName>
    <definedName name="music">#REF!</definedName>
    <definedName name="NEW">#REF!</definedName>
    <definedName name="oh">#REF!</definedName>
    <definedName name="par">#REF!</definedName>
    <definedName name="PE">#REF!</definedName>
    <definedName name="peniel">#REF!</definedName>
    <definedName name="planner">#REF!</definedName>
    <definedName name="PO">#REF!</definedName>
    <definedName name="POP">#REF!</definedName>
    <definedName name="price">#REF!</definedName>
    <definedName name="_xlnm.Print_Area" localSheetId="13">HarperCollins!$A$1:$H$47</definedName>
    <definedName name="_xlnm.Print_Area" localSheetId="19">Tyndale!$A$1:$L$30</definedName>
    <definedName name="_xlnm.Print_Titles" localSheetId="0">'B&amp;H'!$1:$27</definedName>
    <definedName name="_xlnm.Print_Titles" localSheetId="7">'Christian Art Gifts'!$1:$19</definedName>
    <definedName name="_xlnm.Print_Titles" localSheetId="13">HarperCollins!$1:$11</definedName>
    <definedName name="_xlnm.Print_Titles" localSheetId="15">Kerusso!$1:$20</definedName>
    <definedName name="_xlnm.Print_Titles" localSheetId="17">'P. Graham Dunn'!$1:$24</definedName>
    <definedName name="_xlnm.Print_Titles" localSheetId="19">Tyndale!$1:$12</definedName>
    <definedName name="query" localSheetId="13">#REF!</definedName>
    <definedName name="query">#REF!</definedName>
    <definedName name="Query_from_ZTI">#REF!</definedName>
    <definedName name="rank">#REF!</definedName>
    <definedName name="REFRESH">[3]REFRESH!$A$1:$F$65536</definedName>
    <definedName name="retail">#REF!</definedName>
    <definedName name="s" hidden="1">#REF!</definedName>
    <definedName name="sales" localSheetId="13">#REF!</definedName>
    <definedName name="sales">#REF!</definedName>
    <definedName name="series" localSheetId="13">#REF!</definedName>
    <definedName name="series">#REF!</definedName>
    <definedName name="Sheet2">#REF!</definedName>
    <definedName name="ss" hidden="1">#REF!</definedName>
    <definedName name="ST">#REF!</definedName>
    <definedName name="status">#REF!</definedName>
    <definedName name="study">#REF!</definedName>
    <definedName name="sub" hidden="1">#REF!</definedName>
    <definedName name="test" hidden="1">#REF!</definedName>
    <definedName name="THINGS">[4]Array!$G$21:$H$23</definedName>
    <definedName name="Titles">'[1]Sls Fcst'!#REF!</definedName>
    <definedName name="TOP">#REF!</definedName>
    <definedName name="vbibles">#REF!</definedName>
    <definedName name="vida">#REF!</definedName>
    <definedName name="vkidz">#REF!</definedName>
    <definedName name="VMUSIC">#REF!</definedName>
    <definedName name="VPENIEL">#REF!</definedName>
    <definedName name="vpopular">#REF!</definedName>
    <definedName name="vstudy">#REF!</definedName>
    <definedName name="wrn.YS._.YTD._.Net._.Sales." localSheetId="13" hidden="1">{#N/A,#N/A,TRUE,"YS YTD Net Sales"}</definedName>
    <definedName name="wrn.YS._.YTD._.Net._.Sales." hidden="1">{#N/A,#N/A,TRUE,"YS YTD Net Sales"}</definedName>
    <definedName name="wrn.YS._.YTD._.Pack._.Sales." localSheetId="13" hidden="1">{#N/A,#N/A,TRUE,"YS Pack Sales"}</definedName>
    <definedName name="wrn.YS._.YTD._.Pack._.Sales." hidden="1">{#N/A,#N/A,TRUE,"YS Pack Sales"}</definedName>
    <definedName name="Y">#REF!</definedName>
    <definedName name="z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76" l="1"/>
  <c r="C46" i="76"/>
  <c r="A45" i="76"/>
  <c r="A44" i="76"/>
  <c r="A43" i="76"/>
  <c r="K41" i="76"/>
  <c r="J41" i="76"/>
  <c r="I41" i="76"/>
  <c r="J40" i="76"/>
  <c r="K40" i="76" s="1"/>
  <c r="G40" i="76"/>
  <c r="J39" i="76"/>
  <c r="K39" i="76" s="1"/>
  <c r="G39" i="76"/>
  <c r="G38" i="76"/>
  <c r="J38" i="76" s="1"/>
  <c r="G37" i="76"/>
  <c r="J37" i="76" s="1"/>
  <c r="J36" i="76"/>
  <c r="K36" i="76" s="1"/>
  <c r="G36" i="76"/>
  <c r="J35" i="76"/>
  <c r="K35" i="76" s="1"/>
  <c r="G35" i="76"/>
  <c r="G34" i="76"/>
  <c r="J34" i="76" s="1"/>
  <c r="G33" i="76"/>
  <c r="J33" i="76" s="1"/>
  <c r="J32" i="76"/>
  <c r="K32" i="76" s="1"/>
  <c r="G32" i="76"/>
  <c r="J31" i="76"/>
  <c r="K31" i="76" s="1"/>
  <c r="G31" i="76"/>
  <c r="G30" i="76"/>
  <c r="J30" i="76" s="1"/>
  <c r="G29" i="76"/>
  <c r="J29" i="76" s="1"/>
  <c r="J28" i="76"/>
  <c r="K28" i="76" s="1"/>
  <c r="G28" i="76"/>
  <c r="J27" i="76"/>
  <c r="K27" i="76" s="1"/>
  <c r="G27" i="76"/>
  <c r="G26" i="76"/>
  <c r="J26" i="76" s="1"/>
  <c r="G25" i="76"/>
  <c r="J25" i="76" s="1"/>
  <c r="J24" i="76"/>
  <c r="K24" i="76" s="1"/>
  <c r="G24" i="76"/>
  <c r="J23" i="76"/>
  <c r="K23" i="76" s="1"/>
  <c r="G23" i="76"/>
  <c r="G22" i="76"/>
  <c r="J22" i="76" s="1"/>
  <c r="G21" i="76"/>
  <c r="J21" i="76" s="1"/>
  <c r="J20" i="76"/>
  <c r="K20" i="76" s="1"/>
  <c r="G20" i="76"/>
  <c r="J19" i="76"/>
  <c r="K19" i="76" s="1"/>
  <c r="G19" i="76"/>
  <c r="G18" i="76"/>
  <c r="J18" i="76" s="1"/>
  <c r="G17" i="76"/>
  <c r="J17" i="76" s="1"/>
  <c r="J16" i="76"/>
  <c r="K16" i="76" s="1"/>
  <c r="G16" i="76"/>
  <c r="J15" i="76"/>
  <c r="K15" i="76" s="1"/>
  <c r="G15" i="76"/>
  <c r="G14" i="76"/>
  <c r="J14" i="76" s="1"/>
  <c r="G13" i="76"/>
  <c r="J13" i="76" s="1"/>
  <c r="J12" i="76"/>
  <c r="K12" i="76" s="1"/>
  <c r="G12" i="76"/>
  <c r="E8" i="76"/>
  <c r="E7" i="76"/>
  <c r="C7" i="76"/>
  <c r="C6" i="76"/>
  <c r="C5" i="76"/>
  <c r="E3" i="76"/>
  <c r="C3" i="76"/>
  <c r="K17" i="76" l="1"/>
  <c r="I17" i="76"/>
  <c r="K18" i="76"/>
  <c r="I18" i="76"/>
  <c r="K37" i="76"/>
  <c r="I37" i="76"/>
  <c r="K25" i="76"/>
  <c r="I25" i="76"/>
  <c r="K33" i="76"/>
  <c r="I33" i="76"/>
  <c r="K26" i="76"/>
  <c r="I26" i="76"/>
  <c r="K34" i="76"/>
  <c r="I34" i="76"/>
  <c r="K13" i="76"/>
  <c r="I13" i="76"/>
  <c r="K21" i="76"/>
  <c r="I21" i="76"/>
  <c r="K29" i="76"/>
  <c r="I29" i="76"/>
  <c r="K14" i="76"/>
  <c r="I14" i="76"/>
  <c r="K22" i="76"/>
  <c r="I22" i="76"/>
  <c r="K30" i="76"/>
  <c r="I30" i="76"/>
  <c r="K38" i="76"/>
  <c r="I38" i="76"/>
  <c r="I12" i="76"/>
  <c r="I16" i="76"/>
  <c r="I20" i="76"/>
  <c r="I24" i="76"/>
  <c r="I28" i="76"/>
  <c r="I32" i="76"/>
  <c r="I36" i="76"/>
  <c r="I40" i="76"/>
  <c r="I15" i="76"/>
  <c r="I19" i="76"/>
  <c r="I23" i="76"/>
  <c r="I27" i="76"/>
  <c r="I31" i="76"/>
  <c r="I35" i="76"/>
  <c r="I39" i="76"/>
  <c r="C47" i="76"/>
</calcChain>
</file>

<file path=xl/sharedStrings.xml><?xml version="1.0" encoding="utf-8"?>
<sst xmlns="http://schemas.openxmlformats.org/spreadsheetml/2006/main" count="800" uniqueCount="432">
  <si>
    <r>
      <rPr>
        <sz val="10"/>
        <rFont val="Arial"/>
        <family val="2"/>
      </rPr>
      <t>Advertised Catalog Items</t>
    </r>
  </si>
  <si>
    <r>
      <rPr>
        <sz val="10"/>
        <rFont val="Arial"/>
        <family val="2"/>
      </rPr>
      <t>Product Title</t>
    </r>
  </si>
  <si>
    <r>
      <rPr>
        <sz val="10"/>
        <rFont val="Arial"/>
        <family val="2"/>
      </rPr>
      <t>Author/Artist</t>
    </r>
  </si>
  <si>
    <r>
      <rPr>
        <sz val="10"/>
        <rFont val="Arial"/>
        <family val="2"/>
      </rPr>
      <t>Format</t>
    </r>
  </si>
  <si>
    <r>
      <rPr>
        <sz val="10"/>
        <rFont val="Arial"/>
        <family val="2"/>
      </rPr>
      <t>ISBN/UPC</t>
    </r>
  </si>
  <si>
    <r>
      <rPr>
        <sz val="10"/>
        <rFont val="Arial"/>
        <family val="2"/>
      </rPr>
      <t>Qty</t>
    </r>
  </si>
  <si>
    <r>
      <rPr>
        <sz val="10"/>
        <rFont val="Arial"/>
        <family val="2"/>
      </rPr>
      <t>List Price</t>
    </r>
  </si>
  <si>
    <r>
      <rPr>
        <sz val="10"/>
        <rFont val="Arial"/>
        <family val="2"/>
      </rPr>
      <t>Sale Price</t>
    </r>
  </si>
  <si>
    <r>
      <rPr>
        <sz val="10"/>
        <rFont val="Arial"/>
        <family val="2"/>
      </rPr>
      <t>Promo Disc %</t>
    </r>
  </si>
  <si>
    <r>
      <rPr>
        <sz val="10"/>
        <rFont val="Arial"/>
        <family val="2"/>
      </rPr>
      <t>Total</t>
    </r>
  </si>
  <si>
    <t>1 Lifeway Plaza
Nashville, TN 37234
Ph: 800-251-3225/ Fax: 800-296-4036</t>
  </si>
  <si>
    <t>6030 East Fulton Road
Ada, MI 49301 
Ph: (800) 877-2665 Fax: (800) 398-3111</t>
  </si>
  <si>
    <t>1810 Barbour Drive
Uhrichsville, OH 44683
Ph: 800-852-8010/ Fax: 800-220-5948</t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</si>
  <si>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</si>
  <si>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t>630 Henry Street
Dalton, OH  44618
Ph: 800 828-5260/  FAX: 330 828-2108</t>
  </si>
  <si>
    <t>21156 Arkansas 16
Siloam Springs, AR 72761
Ph: 800-944-8000  FAX: 800-944-3440</t>
  </si>
  <si>
    <t xml:space="preserve">430 Plaza Dr
Westmont, IL 60559 
Ph: 800-843-9487
Fax: 630-734-4350 </t>
  </si>
  <si>
    <t>25 Manton Ave
Providence, RI 02909
Ph: 800-493-4438 Fax:  800-472-6435</t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</si>
  <si>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</si>
  <si>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>C/O Nori Media Group
PO Box 310
Shippensburg, PA  17257 
Ph: 800 888-4126 / FAX: 800 830-5688</t>
  </si>
  <si>
    <t>6100 Tower Circle Suite 210
Franklin, TN 37067
Phone: 800-759-0190 Fax: 800-286-9471 
order.desk@hbgusa.com — to place orders via email
Customer.Service@hbgusa.com — to follow up on orders or other questions via email</t>
  </si>
  <si>
    <t xml:space="preserve">402 Highway 62 Spur
Berryville , AR 72616
Ph: 800-424-0943 
Fax: 870-423-3568 </t>
  </si>
  <si>
    <t>PO Box 3566
Grand Rapids, MI  49501
To oder, contact: Cathy Hupka
Phone: 800-613-2035 | Fax: 616-974-2224 cathyhupka@hotmail.com</t>
  </si>
  <si>
    <t>4050 Lee Vance View
Colorado Springs, CO 80918 
Ph: 800-323-7543 Fax: 800-430-0726</t>
  </si>
  <si>
    <t>850 Wade Hampton Blvd. Building A, Suite 100 
Greenville, SC 29609
Phone (Genesis Marketing): 800-627-2651 
Fax (Genesis Marketing): 800-849-4363</t>
  </si>
  <si>
    <t>PLACE ORDERS WITH ANCHOR
Anchor Ph: 800-444-4484</t>
  </si>
  <si>
    <t xml:space="preserve">B&amp;H Publishing Group
Easter Sale Catalog (March) 2022
Catalog Purchase Order </t>
  </si>
  <si>
    <t xml:space="preserve">Baker Publishing Company
Easter Sale Catalog (March) 2022
Catalog Purchase Order </t>
  </si>
  <si>
    <t xml:space="preserve">Barbour Publishing
Easter Sale Catalog (March) 2022
Catalog Purchase Order </t>
  </si>
  <si>
    <t xml:space="preserve">CA Gift / Abbey Gift
Easter Sale Catalog (March) 2022
Catalog Purchase Order </t>
  </si>
  <si>
    <t xml:space="preserve">Capitol Christian Distribution
Easter Sale Catalog (March) 2022
Catalog Purchase Order </t>
  </si>
  <si>
    <t xml:space="preserve">Carson Home Accents
Easter Sale Catalog (March) 2022
Catalog Purchase Order </t>
  </si>
  <si>
    <t xml:space="preserve">Christian Art Gifts, Inc.
Easter Sale Catalog (March) 2022
Catalog Purchase Order </t>
  </si>
  <si>
    <t xml:space="preserve">Creative Brands
Easter Sale Catalog (March) 2022
Catalog Purchase Order </t>
  </si>
  <si>
    <t xml:space="preserve">David C. Cook
Easter Sale Catalog (March) 2022
Catalog Purchase Order </t>
  </si>
  <si>
    <t xml:space="preserve">DaySpring
Easter Sale Catalog (March) 2022
Catalog Purchase Order </t>
  </si>
  <si>
    <t xml:space="preserve">Destiny Image / Harrison House
Easter Sale Catalog (March) 2022
Catalog Purchase Order </t>
  </si>
  <si>
    <t>FaithWords
Easter Sale Catalog (March) 2022
Catalog Purchase Order</t>
  </si>
  <si>
    <t xml:space="preserve">InterVarsity Press
Easter Sale Catalog (March) 2022
Catalog Purchase Order </t>
  </si>
  <si>
    <t xml:space="preserve">Kerusso
Easter Sale Catalog (March) 2022
Catalog Purchase Order </t>
  </si>
  <si>
    <t xml:space="preserve">Our Daily Bread Publishing
Easter Sale Catalog (March) 2022
Catalog Purchase Order </t>
  </si>
  <si>
    <t xml:space="preserve">P. Graham Dunn
Easter Sale Catalog (March) 2022
Catalog Purchase Order </t>
  </si>
  <si>
    <t xml:space="preserve">Provident
Easter Sale Catalog (March) 2022
Catalog Purchase Order </t>
  </si>
  <si>
    <r>
      <rPr>
        <sz val="9"/>
        <color rgb="FF404040"/>
        <rFont val="Arial"/>
        <family val="2"/>
      </rPr>
      <t>Elizabeth Woodson</t>
    </r>
  </si>
  <si>
    <r>
      <rPr>
        <sz val="9"/>
        <color rgb="FF404040"/>
        <rFont val="Arial"/>
        <family val="2"/>
      </rPr>
      <t>SC</t>
    </r>
  </si>
  <si>
    <r>
      <rPr>
        <sz val="9"/>
        <color rgb="FF404040"/>
        <rFont val="Arial"/>
        <family val="2"/>
      </rPr>
      <t>In View Of God's Mercies (LifeWay)</t>
    </r>
  </si>
  <si>
    <r>
      <rPr>
        <sz val="9"/>
        <color rgb="FF404040"/>
        <rFont val="Arial"/>
        <family val="2"/>
      </rPr>
      <t>Courtney Doctor</t>
    </r>
  </si>
  <si>
    <r>
      <rPr>
        <sz val="9"/>
        <color rgb="FF404040"/>
        <rFont val="Arial"/>
        <family val="2"/>
      </rPr>
      <t>CSB Tony Evans Study Bible HC</t>
    </r>
  </si>
  <si>
    <r>
      <rPr>
        <sz val="9"/>
        <color rgb="FF404040"/>
        <rFont val="Arial"/>
        <family val="2"/>
      </rPr>
      <t>Tony Evans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</si>
  <si>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</si>
  <si>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CSB Tony Evans Study Bible Purple LT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</si>
  <si>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</si>
  <si>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CSB Tony Evans Study Bible Burgundy LT</t>
    </r>
  </si>
  <si>
    <r>
      <rPr>
        <sz val="9"/>
        <color rgb="FF404040"/>
        <rFont val="Arial"/>
        <family val="2"/>
      </rPr>
      <t>You Can Rest</t>
    </r>
  </si>
  <si>
    <r>
      <rPr>
        <sz val="9"/>
        <color rgb="FF404040"/>
        <rFont val="Arial"/>
        <family val="2"/>
      </rPr>
      <t>Katy Boatman</t>
    </r>
  </si>
  <si>
    <r>
      <rPr>
        <sz val="9"/>
        <color rgb="FF404040"/>
        <rFont val="Arial"/>
        <family val="2"/>
      </rPr>
      <t>CSB One Big Story Bible HC</t>
    </r>
  </si>
  <si>
    <r>
      <rPr>
        <sz val="9"/>
        <color rgb="FF404040"/>
        <rFont val="Arial"/>
        <family val="2"/>
      </rPr>
      <t>The Ultimate Bible Character Guide</t>
    </r>
  </si>
  <si>
    <r>
      <rPr>
        <sz val="9"/>
        <color rgb="FF404040"/>
        <rFont val="Arial"/>
        <family val="2"/>
      </rPr>
      <t>Gina Detweiler</t>
    </r>
  </si>
  <si>
    <r>
      <rPr>
        <sz val="9"/>
        <color rgb="FF404040"/>
        <rFont val="Arial"/>
        <family val="2"/>
      </rPr>
      <t>CSB Essential Teen Study Bible Steel LT</t>
    </r>
  </si>
  <si>
    <r>
      <rPr>
        <sz val="9"/>
        <color rgb="FF404040"/>
        <rFont val="Arial"/>
        <family val="2"/>
      </rPr>
      <t>KJV Everyday Study Bible, British Tan Leather Touch</t>
    </r>
  </si>
  <si>
    <r>
      <rPr>
        <sz val="9"/>
        <color rgb="FF404040"/>
        <rFont val="Arial"/>
        <family val="2"/>
      </rPr>
      <t>KJV Study Bible Saddle Brown LT</t>
    </r>
  </si>
  <si>
    <r>
      <rPr>
        <sz val="9"/>
        <color rgb="FF404040"/>
        <rFont val="Arial"/>
        <family val="2"/>
      </rPr>
      <t>CSB Study Bible, Mahogany LeatherTouch</t>
    </r>
  </si>
  <si>
    <r>
      <rPr>
        <sz val="9"/>
        <color rgb="FF404040"/>
        <rFont val="Arial"/>
        <family val="2"/>
      </rPr>
      <t>CSB Everyday Study Bible British Tan LT</t>
    </r>
  </si>
  <si>
    <r>
      <rPr>
        <sz val="9"/>
        <color rgb="FF404040"/>
        <rFont val="Arial"/>
        <family val="2"/>
      </rPr>
      <t>Already But Not Yet (Lifeway)</t>
    </r>
  </si>
  <si>
    <t>Embrace Your Life</t>
  </si>
  <si>
    <r>
      <rPr>
        <sz val="9"/>
        <color rgb="FF404040"/>
        <rFont val="Arial"/>
        <family val="2"/>
      </rPr>
      <t>Cultivate (Lifeway)</t>
    </r>
  </si>
  <si>
    <r>
      <rPr>
        <sz val="9"/>
        <color rgb="FF404040"/>
        <rFont val="Arial"/>
        <family val="2"/>
      </rPr>
      <t>Even Then (Lifeway)</t>
    </r>
  </si>
  <si>
    <r>
      <rPr>
        <sz val="9"/>
        <color rgb="FF404040"/>
        <rFont val="Arial"/>
        <family val="2"/>
      </rPr>
      <t>Fueled (Lifeway)</t>
    </r>
  </si>
  <si>
    <r>
      <rPr>
        <sz val="9"/>
        <color rgb="FF404040"/>
        <rFont val="Arial"/>
        <family val="2"/>
      </rPr>
      <t>One At A Time</t>
    </r>
  </si>
  <si>
    <r>
      <rPr>
        <sz val="9"/>
        <color rgb="FF404040"/>
        <rFont val="Arial"/>
        <family val="2"/>
      </rPr>
      <t>Kyle Idleman</t>
    </r>
  </si>
  <si>
    <r>
      <rPr>
        <sz val="9"/>
        <color rgb="FF404040"/>
        <rFont val="Arial"/>
        <family val="2"/>
      </rPr>
      <t>Forever Hidden</t>
    </r>
  </si>
  <si>
    <r>
      <rPr>
        <sz val="9"/>
        <color rgb="FF404040"/>
        <rFont val="Arial"/>
        <family val="2"/>
      </rPr>
      <t>Tracie Peterson, Kimberley Woodhouse</t>
    </r>
  </si>
  <si>
    <r>
      <rPr>
        <sz val="9"/>
        <color rgb="FF404040"/>
        <rFont val="Arial"/>
        <family val="2"/>
      </rPr>
      <t>Ever Constant</t>
    </r>
  </si>
  <si>
    <r>
      <rPr>
        <sz val="9"/>
        <color rgb="FF404040"/>
        <rFont val="Arial"/>
        <family val="2"/>
      </rPr>
      <t xml:space="preserve">Tracie Peterson,
</t>
    </r>
    <r>
      <rPr>
        <sz val="9"/>
        <color rgb="FF404040"/>
        <rFont val="Arial"/>
        <family val="2"/>
      </rPr>
      <t>Kimberley Woodhouse</t>
    </r>
  </si>
  <si>
    <r>
      <rPr>
        <sz val="9"/>
        <color rgb="FF404040"/>
        <rFont val="Arial"/>
        <family val="2"/>
      </rPr>
      <t>Endless Mercy</t>
    </r>
  </si>
  <si>
    <r>
      <rPr>
        <sz val="9"/>
        <color rgb="FF404040"/>
        <rFont val="Arial"/>
        <family val="2"/>
      </rPr>
      <t>In Search Of A Prince</t>
    </r>
  </si>
  <si>
    <r>
      <rPr>
        <sz val="9"/>
        <color rgb="FF404040"/>
        <rFont val="Arial"/>
        <family val="2"/>
      </rPr>
      <t>Toni Shiloh</t>
    </r>
  </si>
  <si>
    <r>
      <rPr>
        <sz val="9"/>
        <color rgb="FF404040"/>
        <rFont val="Arial"/>
        <family val="2"/>
      </rPr>
      <t>Until Leaves Fall In Paris</t>
    </r>
  </si>
  <si>
    <r>
      <rPr>
        <sz val="9"/>
        <color rgb="FF404040"/>
        <rFont val="Arial"/>
        <family val="2"/>
      </rPr>
      <t>Sarah Sundin</t>
    </r>
  </si>
  <si>
    <r>
      <rPr>
        <sz val="9"/>
        <color rgb="FF404040"/>
        <rFont val="Arial"/>
        <family val="2"/>
      </rPr>
      <t>The Resilient Pastor</t>
    </r>
  </si>
  <si>
    <r>
      <rPr>
        <sz val="9"/>
        <color rgb="FF404040"/>
        <rFont val="Arial"/>
        <family val="2"/>
      </rPr>
      <t>Glenn Packiam</t>
    </r>
  </si>
  <si>
    <r>
      <rPr>
        <sz val="9"/>
        <color rgb="FF404040"/>
        <rFont val="Arial"/>
        <family val="2"/>
      </rPr>
      <t>Along The Rio Grande</t>
    </r>
  </si>
  <si>
    <r>
      <rPr>
        <sz val="9"/>
        <color rgb="FF404040"/>
        <rFont val="Arial"/>
        <family val="2"/>
      </rPr>
      <t>Tracie Peterson</t>
    </r>
  </si>
  <si>
    <r>
      <rPr>
        <sz val="9"/>
        <color rgb="FF404040"/>
        <rFont val="Arial"/>
        <family val="2"/>
      </rPr>
      <t>The Element Of Love</t>
    </r>
  </si>
  <si>
    <r>
      <rPr>
        <sz val="9"/>
        <color rgb="FF404040"/>
        <rFont val="Arial"/>
        <family val="2"/>
      </rPr>
      <t>Mary Connealy</t>
    </r>
  </si>
  <si>
    <r>
      <rPr>
        <sz val="9"/>
        <color rgb="FF404040"/>
        <rFont val="Arial"/>
        <family val="2"/>
      </rPr>
      <t>Encouragement From A Place Called Heaven Gift Edition</t>
    </r>
  </si>
  <si>
    <r>
      <rPr>
        <sz val="9"/>
        <color rgb="FF404040"/>
        <rFont val="Arial"/>
        <family val="2"/>
      </rPr>
      <t>Dr Robert Jeffress</t>
    </r>
  </si>
  <si>
    <r>
      <rPr>
        <sz val="9"/>
        <color rgb="FF404040"/>
        <rFont val="Arial"/>
        <family val="2"/>
      </rPr>
      <t>The KJV Prayer Map Bible Mint Blossoms</t>
    </r>
  </si>
  <si>
    <r>
      <rPr>
        <sz val="9"/>
        <color rgb="FF404040"/>
        <rFont val="Arial"/>
        <family val="2"/>
      </rPr>
      <t>The KJV Prayer Map Bible Gray Weave</t>
    </r>
  </si>
  <si>
    <r>
      <rPr>
        <sz val="9"/>
        <color rgb="FF404040"/>
        <rFont val="Arial"/>
        <family val="2"/>
      </rPr>
      <t>Shelf Sitter Cross SP Flowers, 3 Styles - 9743807</t>
    </r>
  </si>
  <si>
    <r>
      <rPr>
        <sz val="9"/>
        <color rgb="FF404040"/>
        <rFont val="Arial"/>
        <family val="2"/>
      </rPr>
      <t>Shelf Sitter Daisy, 3 Styles - 9743813</t>
    </r>
  </si>
  <si>
    <r>
      <rPr>
        <sz val="9"/>
        <color rgb="FF404040"/>
        <rFont val="Arial"/>
        <family val="2"/>
      </rPr>
      <t>Shelf Sitter Florals, 3 Styles - 9743817</t>
    </r>
  </si>
  <si>
    <r>
      <rPr>
        <sz val="9"/>
        <color rgb="FF404040"/>
        <rFont val="Arial"/>
        <family val="2"/>
      </rPr>
      <t>First Communion Box (White) - BX117W</t>
    </r>
  </si>
  <si>
    <r>
      <rPr>
        <sz val="9"/>
        <color rgb="FF404040"/>
        <rFont val="Arial"/>
        <family val="2"/>
      </rPr>
      <t>First Communion Frame - MF320</t>
    </r>
  </si>
  <si>
    <r>
      <rPr>
        <sz val="9"/>
        <color rgb="FF404040"/>
        <rFont val="Arial"/>
        <family val="2"/>
      </rPr>
      <t>Confirmed In Christ Box (Black) - BX118B</t>
    </r>
  </si>
  <si>
    <r>
      <rPr>
        <sz val="9"/>
        <color rgb="FF404040"/>
        <rFont val="Arial"/>
        <family val="2"/>
      </rPr>
      <t>Confirmation Cross - CR114</t>
    </r>
  </si>
  <si>
    <r>
      <rPr>
        <sz val="9"/>
        <color rgb="FF404040"/>
        <rFont val="Arial"/>
        <family val="2"/>
      </rPr>
      <t>Kitchen Prayer Cross - WC373</t>
    </r>
  </si>
  <si>
    <r>
      <rPr>
        <sz val="9"/>
        <color rgb="FF404040"/>
        <rFont val="Arial"/>
        <family val="2"/>
      </rPr>
      <t>Kitchen Prayer Measuring Spoons - MSS107</t>
    </r>
  </si>
  <si>
    <r>
      <rPr>
        <sz val="9"/>
        <color rgb="FF404040"/>
        <rFont val="Arial"/>
        <family val="2"/>
      </rPr>
      <t>Bless This Kitchen Hanging Utensil Holder - UH105</t>
    </r>
  </si>
  <si>
    <r>
      <rPr>
        <sz val="9"/>
        <color rgb="FF404040"/>
        <rFont val="Arial"/>
        <family val="2"/>
      </rPr>
      <t>Kitchen Prayer Paddle Wall Plaque - WP547</t>
    </r>
  </si>
  <si>
    <r>
      <rPr>
        <sz val="9"/>
        <color rgb="FF404040"/>
        <rFont val="Arial"/>
        <family val="2"/>
      </rPr>
      <t>Phone Tote Lovitudes Full Bloom - LOV146</t>
    </r>
  </si>
  <si>
    <r>
      <rPr>
        <sz val="9"/>
        <color rgb="FF404040"/>
        <rFont val="Arial"/>
        <family val="2"/>
      </rPr>
      <t>Phone Tote Lovitudes Prayer Changes - LOV149</t>
    </r>
  </si>
  <si>
    <r>
      <rPr>
        <sz val="9"/>
        <color rgb="FF404040"/>
        <rFont val="Arial"/>
        <family val="2"/>
      </rPr>
      <t>Phone Tote Woman Of Faith - BAG104</t>
    </r>
  </si>
  <si>
    <r>
      <rPr>
        <sz val="9"/>
        <color rgb="FF404040"/>
        <rFont val="Arial"/>
        <family val="2"/>
      </rPr>
      <t>Phone Tote Warrior Woman - BAG106</t>
    </r>
  </si>
  <si>
    <r>
      <rPr>
        <sz val="9"/>
        <color rgb="FF404040"/>
        <rFont val="Arial"/>
        <family val="2"/>
      </rPr>
      <t>New Creation</t>
    </r>
  </si>
  <si>
    <r>
      <rPr>
        <sz val="9"/>
        <color rgb="FF404040"/>
        <rFont val="Arial"/>
        <family val="2"/>
      </rPr>
      <t>Mac Powell</t>
    </r>
  </si>
  <si>
    <r>
      <rPr>
        <sz val="9"/>
        <color rgb="FF404040"/>
        <rFont val="Arial"/>
        <family val="2"/>
      </rPr>
      <t>CD</t>
    </r>
  </si>
  <si>
    <r>
      <rPr>
        <sz val="9"/>
        <color rgb="FF404040"/>
        <rFont val="Arial"/>
        <family val="2"/>
      </rPr>
      <t>These Same Skies</t>
    </r>
  </si>
  <si>
    <r>
      <rPr>
        <sz val="9"/>
        <color rgb="FF404040"/>
        <rFont val="Arial"/>
        <family val="2"/>
      </rPr>
      <t>Hillsong Worship</t>
    </r>
  </si>
  <si>
    <r>
      <rPr>
        <sz val="9"/>
        <color rgb="FF404040"/>
        <rFont val="Arial"/>
        <family val="2"/>
      </rPr>
      <t>Seven</t>
    </r>
  </si>
  <si>
    <r>
      <rPr>
        <sz val="9"/>
        <color rgb="FF404040"/>
        <rFont val="Arial"/>
        <family val="2"/>
      </rPr>
      <t>Brooke Ligertwood</t>
    </r>
  </si>
  <si>
    <r>
      <rPr>
        <sz val="9"/>
        <color rgb="FF404040"/>
        <rFont val="Arial"/>
        <family val="2"/>
      </rPr>
      <t>Abide With Me</t>
    </r>
  </si>
  <si>
    <r>
      <rPr>
        <sz val="9"/>
        <color rgb="FF404040"/>
        <rFont val="Arial"/>
        <family val="2"/>
      </rPr>
      <t>Orla Fallon</t>
    </r>
  </si>
  <si>
    <r>
      <rPr>
        <sz val="9"/>
        <color rgb="FF404040"/>
        <rFont val="Arial"/>
        <family val="2"/>
      </rPr>
      <t>Let's Just Praise The Lord CD</t>
    </r>
  </si>
  <si>
    <r>
      <rPr>
        <sz val="9"/>
        <color rgb="FF404040"/>
        <rFont val="Arial"/>
        <family val="2"/>
      </rPr>
      <t>Gaither Vocal Band</t>
    </r>
  </si>
  <si>
    <r>
      <rPr>
        <sz val="9"/>
        <color rgb="FF404040"/>
        <rFont val="Arial"/>
        <family val="2"/>
      </rPr>
      <t>Let's Just Praise The Lord DVD</t>
    </r>
  </si>
  <si>
    <r>
      <rPr>
        <sz val="9"/>
        <color rgb="FF404040"/>
        <rFont val="Arial"/>
        <family val="2"/>
      </rPr>
      <t>DVD</t>
    </r>
  </si>
  <si>
    <r>
      <rPr>
        <sz val="9"/>
        <color rgb="FF404040"/>
        <rFont val="Arial"/>
        <family val="2"/>
      </rPr>
      <t>SOZO Playlists: Top Worship Hits Volume 3</t>
    </r>
  </si>
  <si>
    <r>
      <rPr>
        <sz val="9"/>
        <color rgb="FF404040"/>
        <rFont val="Arial"/>
        <family val="2"/>
      </rPr>
      <t>Various</t>
    </r>
  </si>
  <si>
    <r>
      <rPr>
        <sz val="9"/>
        <color rgb="FF404040"/>
        <rFont val="Arial"/>
        <family val="2"/>
      </rPr>
      <t>American Underdog DVD</t>
    </r>
  </si>
  <si>
    <r>
      <rPr>
        <sz val="9"/>
        <color rgb="FF404040"/>
        <rFont val="Arial"/>
        <family val="2"/>
      </rPr>
      <t>An Easter Carol</t>
    </r>
  </si>
  <si>
    <r>
      <rPr>
        <sz val="9"/>
        <color rgb="FF404040"/>
        <rFont val="Arial"/>
        <family val="2"/>
      </rPr>
      <t>VeggieTales</t>
    </r>
  </si>
  <si>
    <r>
      <rPr>
        <sz val="9"/>
        <color rgb="FF404040"/>
        <rFont val="Arial"/>
        <family val="2"/>
      </rPr>
      <t>Twas The Night Before Easter</t>
    </r>
  </si>
  <si>
    <r>
      <rPr>
        <sz val="9"/>
        <color rgb="FF404040"/>
        <rFont val="Arial"/>
        <family val="2"/>
      </rPr>
      <t>A Very Veggie Easter</t>
    </r>
  </si>
  <si>
    <r>
      <rPr>
        <sz val="9"/>
        <color rgb="FF404040"/>
        <rFont val="Arial"/>
        <family val="2"/>
      </rPr>
      <t>Amazing Grace Table Decor Plaque - 33331</t>
    </r>
  </si>
  <si>
    <r>
      <rPr>
        <sz val="9"/>
        <color rgb="FF404040"/>
        <rFont val="Arial"/>
        <family val="2"/>
      </rPr>
      <t>Amazing Grace Frame - 33290</t>
    </r>
  </si>
  <si>
    <r>
      <rPr>
        <sz val="9"/>
        <color rgb="FF404040"/>
        <rFont val="Arial"/>
        <family val="2"/>
      </rPr>
      <t>Amazing Grace How Sweet The Sound Lantern Chime - 64124</t>
    </r>
  </si>
  <si>
    <r>
      <rPr>
        <sz val="9"/>
        <color rgb="FF404040"/>
        <rFont val="Arial"/>
        <family val="2"/>
      </rPr>
      <t>30" Amazing Grace How Sweet... Picture Perfect Chime - 60969</t>
    </r>
  </si>
  <si>
    <r>
      <rPr>
        <sz val="9"/>
        <color rgb="FF404040"/>
        <rFont val="Arial"/>
        <family val="2"/>
      </rPr>
      <t>In Loving Memory Lantern - 57621</t>
    </r>
  </si>
  <si>
    <r>
      <rPr>
        <sz val="9"/>
        <color rgb="FF404040"/>
        <rFont val="Arial"/>
        <family val="2"/>
      </rPr>
      <t>In Loving Memory Lantern Chime - 64127</t>
    </r>
  </si>
  <si>
    <r>
      <rPr>
        <sz val="9"/>
        <color rgb="FF404040"/>
        <rFont val="Arial"/>
        <family val="2"/>
      </rPr>
      <t>Always And Forever Wall Cross - 14381</t>
    </r>
  </si>
  <si>
    <r>
      <rPr>
        <sz val="9"/>
        <color rgb="FF404040"/>
        <rFont val="Arial"/>
        <family val="2"/>
      </rPr>
      <t>Serve The Lord Wall Cross - 14392</t>
    </r>
  </si>
  <si>
    <r>
      <rPr>
        <sz val="9"/>
        <color rgb="FF404040"/>
        <rFont val="Arial"/>
        <family val="2"/>
      </rPr>
      <t>Ask Seek Knock Wall Cross - 14394</t>
    </r>
  </si>
  <si>
    <r>
      <rPr>
        <sz val="9"/>
        <color rgb="FF404040"/>
        <rFont val="Arial"/>
        <family val="2"/>
      </rPr>
      <t>Boxed Coloring Cards For Kids - Bible Memory Verses - CBX011</t>
    </r>
  </si>
  <si>
    <r>
      <rPr>
        <sz val="9"/>
        <color rgb="FF404040"/>
        <rFont val="Arial"/>
        <family val="2"/>
      </rPr>
      <t>Bible Questions &amp; Answers For Kids - KDS789</t>
    </r>
  </si>
  <si>
    <r>
      <rPr>
        <sz val="9"/>
        <color rgb="FF404040"/>
        <rFont val="Arial"/>
        <family val="2"/>
      </rPr>
      <t>Dave Strehler</t>
    </r>
  </si>
  <si>
    <r>
      <rPr>
        <sz val="9"/>
        <color rgb="FF404040"/>
        <rFont val="Arial"/>
        <family val="2"/>
      </rPr>
      <t>Go Fish! - KDS798</t>
    </r>
  </si>
  <si>
    <r>
      <rPr>
        <sz val="9"/>
        <color rgb="FF404040"/>
        <rFont val="Arial"/>
        <family val="2"/>
      </rPr>
      <t>NLT Spiritual Growth Bible Tan Faux Leather - SGB008</t>
    </r>
  </si>
  <si>
    <r>
      <rPr>
        <sz val="9"/>
        <color rgb="FF404040"/>
        <rFont val="Arial"/>
        <family val="2"/>
      </rPr>
      <t>NLT Spiritual Growth Bible Navy Faux Leather - SGB001</t>
    </r>
  </si>
  <si>
    <r>
      <rPr>
        <sz val="9"/>
        <color rgb="FF404040"/>
        <rFont val="Arial"/>
        <family val="2"/>
      </rPr>
      <t>My Prayer Journal - JLP027</t>
    </r>
  </si>
  <si>
    <r>
      <rPr>
        <sz val="9"/>
        <color rgb="FF404040"/>
        <rFont val="Arial"/>
        <family val="2"/>
      </rPr>
      <t>Moments In Prayer Prompted Prayer Journal JLP039</t>
    </r>
  </si>
  <si>
    <r>
      <rPr>
        <sz val="9"/>
        <color rgb="FF404040"/>
        <rFont val="Arial"/>
        <family val="2"/>
      </rPr>
      <t>Blessed Is She Guided Journal JLP041</t>
    </r>
  </si>
  <si>
    <r>
      <rPr>
        <sz val="9"/>
        <color rgb="FF404040"/>
        <rFont val="Arial"/>
        <family val="2"/>
      </rPr>
      <t>12X16 Frmd Banner G Blessed - J6034</t>
    </r>
  </si>
  <si>
    <r>
      <rPr>
        <sz val="9"/>
        <color rgb="FF404040"/>
        <rFont val="Arial"/>
        <family val="2"/>
      </rPr>
      <t>4" Trinket Tray G Blessed - J6030</t>
    </r>
  </si>
  <si>
    <t>Canvas Tote G Blessed - J6035</t>
  </si>
  <si>
    <r>
      <rPr>
        <sz val="9"/>
        <color rgb="FF404040"/>
        <rFont val="Arial"/>
        <family val="2"/>
      </rPr>
      <t>Blessed Are The Chosen</t>
    </r>
  </si>
  <si>
    <r>
      <rPr>
        <sz val="9"/>
        <color rgb="FF404040"/>
        <rFont val="Arial"/>
        <family val="2"/>
      </rPr>
      <t>Amanda Jenkins</t>
    </r>
  </si>
  <si>
    <r>
      <rPr>
        <sz val="9"/>
        <color rgb="FF404040"/>
        <rFont val="Arial"/>
        <family val="2"/>
      </rPr>
      <t>What Does It Mean To Be Chosen?</t>
    </r>
  </si>
  <si>
    <r>
      <rPr>
        <sz val="9"/>
        <color rgb="FF404040"/>
        <rFont val="Arial"/>
        <family val="2"/>
      </rPr>
      <t>Throw The First Punch</t>
    </r>
  </si>
  <si>
    <r>
      <rPr>
        <sz val="9"/>
        <color rgb="FF404040"/>
        <rFont val="Arial"/>
        <family val="2"/>
      </rPr>
      <t>Beth Guckenberger</t>
    </r>
  </si>
  <si>
    <r>
      <rPr>
        <sz val="9"/>
        <color rgb="FF404040"/>
        <rFont val="Arial"/>
        <family val="2"/>
      </rPr>
      <t>Punch First</t>
    </r>
  </si>
  <si>
    <r>
      <rPr>
        <sz val="9"/>
        <color rgb="FF404040"/>
        <rFont val="Arial"/>
        <family val="2"/>
      </rPr>
      <t>The Action Bible, Updated</t>
    </r>
  </si>
  <si>
    <r>
      <rPr>
        <sz val="9"/>
        <color rgb="FF404040"/>
        <rFont val="Arial"/>
        <family val="2"/>
      </rPr>
      <t>The Action Bible: Heroes And Villains</t>
    </r>
  </si>
  <si>
    <r>
      <rPr>
        <sz val="9"/>
        <color rgb="FF404040"/>
        <rFont val="Arial"/>
        <family val="2"/>
      </rPr>
      <t>Clever Cub And The Easter Surprise</t>
    </r>
  </si>
  <si>
    <r>
      <rPr>
        <sz val="9"/>
        <color rgb="FF404040"/>
        <rFont val="Arial"/>
        <family val="2"/>
      </rPr>
      <t>Bob Hartman</t>
    </r>
  </si>
  <si>
    <r>
      <rPr>
        <sz val="9"/>
        <color rgb="FF404040"/>
        <rFont val="Arial"/>
        <family val="2"/>
      </rPr>
      <t>Boxed Cards Ministry Appreciation - J7449</t>
    </r>
  </si>
  <si>
    <r>
      <rPr>
        <sz val="9"/>
        <color rgb="FF404040"/>
        <rFont val="Arial"/>
        <family val="2"/>
      </rPr>
      <t>Boxed Cards Care &amp; Concern - J7446</t>
    </r>
  </si>
  <si>
    <r>
      <rPr>
        <sz val="9"/>
        <color rgb="FF404040"/>
        <rFont val="Arial"/>
        <family val="2"/>
      </rPr>
      <t>Boxed Cards Thinking Of You - J7450</t>
    </r>
  </si>
  <si>
    <r>
      <rPr>
        <sz val="9"/>
        <color rgb="FF404040"/>
        <rFont val="Arial"/>
        <family val="2"/>
      </rPr>
      <t>Prayers To Share - Peace And Rest - J7487</t>
    </r>
  </si>
  <si>
    <r>
      <rPr>
        <sz val="9"/>
        <color rgb="FF404040"/>
        <rFont val="Arial"/>
        <family val="2"/>
      </rPr>
      <t>Prayers To Share - Celebrate Friendships - J7049</t>
    </r>
  </si>
  <si>
    <r>
      <rPr>
        <sz val="9"/>
        <color rgb="FF404040"/>
        <rFont val="Arial"/>
        <family val="2"/>
      </rPr>
      <t>Prayers To Share - Calm In The Chaos - J7048</t>
    </r>
  </si>
  <si>
    <r>
      <rPr>
        <sz val="9"/>
        <color rgb="FF404040"/>
        <rFont val="Arial"/>
        <family val="2"/>
      </rPr>
      <t>No Longer Mere Mortals</t>
    </r>
  </si>
  <si>
    <r>
      <rPr>
        <sz val="9"/>
        <color rgb="FF404040"/>
        <rFont val="Arial"/>
        <family val="2"/>
      </rPr>
      <t>Kerrick Butler</t>
    </r>
  </si>
  <si>
    <r>
      <rPr>
        <sz val="9"/>
        <color rgb="FF404040"/>
        <rFont val="Arial"/>
        <family val="2"/>
      </rPr>
      <t>The Power Of Communion With 40-Day Prayer Journey</t>
    </r>
  </si>
  <si>
    <r>
      <rPr>
        <sz val="9"/>
        <color rgb="FF404040"/>
        <rFont val="Arial"/>
        <family val="2"/>
      </rPr>
      <t>Beni &amp; Bill Johnson</t>
    </r>
  </si>
  <si>
    <r>
      <rPr>
        <sz val="9"/>
        <color rgb="FF404040"/>
        <rFont val="Arial"/>
        <family val="2"/>
      </rPr>
      <t>The Power Of Thank You</t>
    </r>
  </si>
  <si>
    <r>
      <rPr>
        <sz val="9"/>
        <color rgb="FF404040"/>
        <rFont val="Arial"/>
        <family val="2"/>
      </rPr>
      <t>Joyce Meyer</t>
    </r>
  </si>
  <si>
    <r>
      <rPr>
        <sz val="9"/>
        <color rgb="FF404040"/>
        <rFont val="Arial"/>
        <family val="2"/>
      </rPr>
      <t>EL Poder De La Gratitud</t>
    </r>
  </si>
  <si>
    <r>
      <rPr>
        <sz val="9"/>
        <color rgb="FF404040"/>
        <rFont val="Arial"/>
        <family val="2"/>
      </rPr>
      <t>My Thank You Journal</t>
    </r>
  </si>
  <si>
    <r>
      <rPr>
        <sz val="9"/>
        <color rgb="FF404040"/>
        <rFont val="Arial"/>
        <family val="2"/>
      </rPr>
      <t>Easter Ideals 2022</t>
    </r>
  </si>
  <si>
    <r>
      <rPr>
        <sz val="9"/>
        <color rgb="FF404040"/>
        <rFont val="Arial"/>
        <family val="2"/>
      </rPr>
      <t>God Made You Too</t>
    </r>
  </si>
  <si>
    <r>
      <rPr>
        <sz val="9"/>
        <color rgb="FF404040"/>
        <rFont val="Arial"/>
        <family val="2"/>
      </rPr>
      <t>Chelsea Tornetto</t>
    </r>
  </si>
  <si>
    <r>
      <rPr>
        <sz val="9"/>
        <color rgb="FF404040"/>
        <rFont val="Arial"/>
        <family val="2"/>
      </rPr>
      <t>If The Tomb Is Empty</t>
    </r>
  </si>
  <si>
    <r>
      <rPr>
        <sz val="9"/>
        <color rgb="FF404040"/>
        <rFont val="Arial"/>
        <family val="2"/>
      </rPr>
      <t>Joby &amp; Charles Martin</t>
    </r>
  </si>
  <si>
    <r>
      <rPr>
        <sz val="9"/>
        <color rgb="FF404040"/>
        <rFont val="Arial"/>
        <family val="2"/>
      </rPr>
      <t>Where's My Easter Basket?</t>
    </r>
  </si>
  <si>
    <r>
      <rPr>
        <sz val="9"/>
        <color rgb="FF404040"/>
        <rFont val="Arial"/>
        <family val="2"/>
      </rPr>
      <t>Bob Holt</t>
    </r>
  </si>
  <si>
    <r>
      <rPr>
        <sz val="9"/>
        <color rgb="FF404040"/>
        <rFont val="Arial"/>
        <family val="2"/>
      </rPr>
      <t>Board</t>
    </r>
  </si>
  <si>
    <r>
      <rPr>
        <sz val="9"/>
        <color rgb="FF404040"/>
        <rFont val="Arial"/>
        <family val="2"/>
      </rPr>
      <t>The Story Of Easter</t>
    </r>
  </si>
  <si>
    <r>
      <rPr>
        <sz val="9"/>
        <color rgb="FF404040"/>
        <rFont val="Arial"/>
        <family val="2"/>
      </rPr>
      <t>Patricia Pingry</t>
    </r>
  </si>
  <si>
    <r>
      <rPr>
        <sz val="9"/>
        <color rgb="FF404040"/>
        <rFont val="Arial"/>
        <family val="2"/>
      </rPr>
      <t>The Great Quest</t>
    </r>
  </si>
  <si>
    <r>
      <rPr>
        <sz val="9"/>
        <color rgb="FF404040"/>
        <rFont val="Arial"/>
        <family val="2"/>
      </rPr>
      <t>Os Guinness</t>
    </r>
  </si>
  <si>
    <r>
      <rPr>
        <sz val="9"/>
        <color rgb="FF404040"/>
        <rFont val="Arial"/>
        <family val="2"/>
      </rPr>
      <t>The Art Of Holy Week &amp; Easter</t>
    </r>
  </si>
  <si>
    <r>
      <rPr>
        <sz val="9"/>
        <color rgb="FF404040"/>
        <rFont val="Arial"/>
        <family val="2"/>
      </rPr>
      <t>Wendy Beckett</t>
    </r>
  </si>
  <si>
    <r>
      <rPr>
        <sz val="9"/>
        <color rgb="FF404040"/>
        <rFont val="Arial"/>
        <family val="2"/>
      </rPr>
      <t>The Art Of Lent</t>
    </r>
  </si>
  <si>
    <r>
      <rPr>
        <sz val="9"/>
        <color rgb="FF404040"/>
        <rFont val="Arial"/>
        <family val="2"/>
      </rPr>
      <t>Hearing God</t>
    </r>
  </si>
  <si>
    <r>
      <rPr>
        <sz val="9"/>
        <color rgb="FF404040"/>
        <rFont val="Arial"/>
        <family val="2"/>
      </rPr>
      <t>Dallas Willard</t>
    </r>
  </si>
  <si>
    <r>
      <rPr>
        <sz val="9"/>
        <color rgb="FF404040"/>
        <rFont val="Arial"/>
        <family val="2"/>
      </rPr>
      <t>Hearing God Bible Study</t>
    </r>
  </si>
  <si>
    <r>
      <rPr>
        <sz val="9"/>
        <color rgb="FF404040"/>
        <rFont val="Arial"/>
        <family val="2"/>
      </rPr>
      <t>Atheism On Trial</t>
    </r>
  </si>
  <si>
    <r>
      <rPr>
        <sz val="9"/>
        <color rgb="FF404040"/>
        <rFont val="Arial"/>
        <family val="2"/>
      </rPr>
      <t>W. Mark Lanier</t>
    </r>
  </si>
  <si>
    <r>
      <rPr>
        <sz val="9"/>
        <color rgb="FF404040"/>
        <rFont val="Arial"/>
        <family val="2"/>
      </rPr>
      <t>The Celebration Place</t>
    </r>
  </si>
  <si>
    <r>
      <rPr>
        <sz val="9"/>
        <color rgb="FF404040"/>
        <rFont val="Arial"/>
        <family val="2"/>
      </rPr>
      <t>Dorena Williamson</t>
    </r>
  </si>
  <si>
    <r>
      <rPr>
        <sz val="9"/>
        <color rgb="FF404040"/>
        <rFont val="Arial"/>
        <family val="2"/>
      </rPr>
      <t>The O In Hope</t>
    </r>
  </si>
  <si>
    <r>
      <rPr>
        <sz val="9"/>
        <color rgb="FF404040"/>
        <rFont val="Arial"/>
        <family val="2"/>
      </rPr>
      <t>Luci Shaw</t>
    </r>
  </si>
  <si>
    <r>
      <rPr>
        <sz val="9"/>
        <color rgb="FF404040"/>
        <rFont val="Arial"/>
        <family val="2"/>
      </rPr>
      <t>Isaiah And The Worry Pack</t>
    </r>
  </si>
  <si>
    <r>
      <rPr>
        <sz val="9"/>
        <color rgb="FF404040"/>
        <rFont val="Arial"/>
        <family val="2"/>
      </rPr>
      <t>Ruth Goring</t>
    </r>
  </si>
  <si>
    <r>
      <rPr>
        <sz val="9"/>
        <color rgb="FF404040"/>
        <rFont val="Arial"/>
        <family val="2"/>
      </rPr>
      <t>Grace &amp; Truth - All Things New Tshirt - GTA4093SM</t>
    </r>
  </si>
  <si>
    <r>
      <rPr>
        <sz val="9"/>
        <color rgb="FF404040"/>
        <rFont val="Arial"/>
        <family val="2"/>
      </rPr>
      <t>Grace &amp; Truth - All Things New Tshirt - GTA4093MD</t>
    </r>
  </si>
  <si>
    <r>
      <rPr>
        <sz val="9"/>
        <color rgb="FF404040"/>
        <rFont val="Arial"/>
        <family val="2"/>
      </rPr>
      <t>Grace &amp; Truth - All Things New Tshirt - GTA4093LG</t>
    </r>
  </si>
  <si>
    <r>
      <rPr>
        <sz val="9"/>
        <color rgb="FF404040"/>
        <rFont val="Arial"/>
        <family val="2"/>
      </rPr>
      <t>Grace &amp; Truth - All Things New Tshirt - GTA4093XL</t>
    </r>
  </si>
  <si>
    <r>
      <rPr>
        <sz val="9"/>
        <color rgb="FF404040"/>
        <rFont val="Arial"/>
        <family val="2"/>
      </rPr>
      <t>Cherished Girl - Sings Guitar Tshirt - CGA4088SM</t>
    </r>
  </si>
  <si>
    <r>
      <rPr>
        <sz val="9"/>
        <color rgb="FF404040"/>
        <rFont val="Arial"/>
        <family val="2"/>
      </rPr>
      <t>Cherished Girl - Sings Guitar Tshirt - CGA4088MD</t>
    </r>
  </si>
  <si>
    <r>
      <rPr>
        <sz val="9"/>
        <color rgb="FF404040"/>
        <rFont val="Arial"/>
        <family val="2"/>
      </rPr>
      <t>Cherished Girl - Sings Guitar Tshirt - CGA4088LG</t>
    </r>
  </si>
  <si>
    <r>
      <rPr>
        <sz val="9"/>
        <color rgb="FF404040"/>
        <rFont val="Arial"/>
        <family val="2"/>
      </rPr>
      <t>Cherished Girl - Sings Guitar Tshirt - CGA4088XL</t>
    </r>
  </si>
  <si>
    <r>
      <rPr>
        <sz val="9"/>
        <color rgb="FF404040"/>
        <rFont val="Arial"/>
        <family val="2"/>
      </rPr>
      <t>Grace &amp; Truth - FHL Tote - TOTE130</t>
    </r>
  </si>
  <si>
    <r>
      <rPr>
        <sz val="9"/>
        <color rgb="FF404040"/>
        <rFont val="Arial"/>
        <family val="2"/>
      </rPr>
      <t>Trust In The Lord 20oz SS Tumbler - MUGS264</t>
    </r>
  </si>
  <si>
    <r>
      <rPr>
        <sz val="9"/>
        <color rgb="FF404040"/>
        <rFont val="Arial"/>
        <family val="2"/>
      </rPr>
      <t>It Is Finished Tshirt - APT4065SM</t>
    </r>
  </si>
  <si>
    <r>
      <rPr>
        <sz val="9"/>
        <color rgb="FF404040"/>
        <rFont val="Arial"/>
        <family val="2"/>
      </rPr>
      <t>It Is Finished Tshirt - APT4065MD</t>
    </r>
  </si>
  <si>
    <r>
      <rPr>
        <sz val="9"/>
        <color rgb="FF404040"/>
        <rFont val="Arial"/>
        <family val="2"/>
      </rPr>
      <t>It Is Finished Tshirt - APT4065LG</t>
    </r>
  </si>
  <si>
    <r>
      <rPr>
        <sz val="9"/>
        <color rgb="FF404040"/>
        <rFont val="Arial"/>
        <family val="2"/>
      </rPr>
      <t>It Is Finished Tshirt - APT4065XL</t>
    </r>
  </si>
  <si>
    <r>
      <rPr>
        <sz val="9"/>
        <color rgb="FF404040"/>
        <rFont val="Arial"/>
        <family val="2"/>
      </rPr>
      <t>He Is The Way Tshirt - APT4062SM</t>
    </r>
  </si>
  <si>
    <r>
      <rPr>
        <sz val="9"/>
        <color rgb="FF404040"/>
        <rFont val="Arial"/>
        <family val="2"/>
      </rPr>
      <t>He Is The Way Tshirt - APT4062MD</t>
    </r>
  </si>
  <si>
    <r>
      <rPr>
        <sz val="9"/>
        <color rgb="FF404040"/>
        <rFont val="Arial"/>
        <family val="2"/>
      </rPr>
      <t>He Is The Way Tshirt - APT4062LG</t>
    </r>
  </si>
  <si>
    <r>
      <rPr>
        <sz val="9"/>
        <color rgb="FF404040"/>
        <rFont val="Arial"/>
        <family val="2"/>
      </rPr>
      <t>He Is The Way Tshirt - APT4062XL</t>
    </r>
  </si>
  <si>
    <r>
      <rPr>
        <sz val="9"/>
        <color rgb="FF404040"/>
        <rFont val="Arial"/>
        <family val="2"/>
      </rPr>
      <t>Tree Cross 20oz SS Tumbler MUGS255</t>
    </r>
  </si>
  <si>
    <r>
      <rPr>
        <sz val="9"/>
        <color rgb="FF404040"/>
        <rFont val="Arial"/>
        <family val="2"/>
      </rPr>
      <t>Rejoice Dinosaur Kids T - KDZ4074LG</t>
    </r>
  </si>
  <si>
    <r>
      <rPr>
        <sz val="9"/>
        <color rgb="FF404040"/>
        <rFont val="Arial"/>
        <family val="2"/>
      </rPr>
      <t>Rejoice Dinosaur Kids T - KDZ4074MD</t>
    </r>
  </si>
  <si>
    <r>
      <rPr>
        <sz val="9"/>
        <color rgb="FF404040"/>
        <rFont val="Arial"/>
        <family val="2"/>
      </rPr>
      <t>Rejoice Dinosaur Kids T - KDZ4074SM</t>
    </r>
  </si>
  <si>
    <r>
      <rPr>
        <sz val="9"/>
        <color rgb="FF404040"/>
        <rFont val="Arial"/>
        <family val="2"/>
      </rPr>
      <t>Nothing Too Big Kids T - KDZ4075LG</t>
    </r>
  </si>
  <si>
    <r>
      <rPr>
        <sz val="9"/>
        <color rgb="FF404040"/>
        <rFont val="Arial"/>
        <family val="2"/>
      </rPr>
      <t>Nothing Too Big Kids T - KDZ4075MD</t>
    </r>
  </si>
  <si>
    <r>
      <rPr>
        <sz val="9"/>
        <color rgb="FF404040"/>
        <rFont val="Arial"/>
        <family val="2"/>
      </rPr>
      <t>Nothing Too Big Kids T - KDZ4075SM</t>
    </r>
  </si>
  <si>
    <r>
      <rPr>
        <sz val="9"/>
        <color rgb="FF404040"/>
        <rFont val="Arial"/>
        <family val="2"/>
      </rPr>
      <t>Smile Jesus Loves You Kids T - KDZ4071LG</t>
    </r>
  </si>
  <si>
    <r>
      <rPr>
        <sz val="9"/>
        <color rgb="FF404040"/>
        <rFont val="Arial"/>
        <family val="2"/>
      </rPr>
      <t>Smile Jesus Loves You Kids T - KDZ4071MD</t>
    </r>
  </si>
  <si>
    <r>
      <rPr>
        <sz val="9"/>
        <color rgb="FF404040"/>
        <rFont val="Arial"/>
        <family val="2"/>
      </rPr>
      <t>Smile Jesus Loves You Kids T - KDZ4071SM</t>
    </r>
  </si>
  <si>
    <r>
      <rPr>
        <sz val="9"/>
        <color rgb="FF404040"/>
        <rFont val="Arial"/>
        <family val="2"/>
      </rPr>
      <t>God Hears Her</t>
    </r>
  </si>
  <si>
    <r>
      <rPr>
        <sz val="9"/>
        <color rgb="FF404040"/>
        <rFont val="Arial"/>
        <family val="2"/>
      </rPr>
      <t>Our Daily Bread Ministries</t>
    </r>
  </si>
  <si>
    <r>
      <rPr>
        <sz val="9"/>
        <color rgb="FF404040"/>
        <rFont val="Arial"/>
        <family val="2"/>
      </rPr>
      <t>God Sees Her</t>
    </r>
  </si>
  <si>
    <r>
      <rPr>
        <sz val="9"/>
        <color rgb="FF404040"/>
        <rFont val="Arial"/>
        <family val="2"/>
      </rPr>
      <t>God Loves Her</t>
    </r>
  </si>
  <si>
    <r>
      <rPr>
        <sz val="9"/>
        <color rgb="FF404040"/>
        <rFont val="Arial"/>
        <family val="2"/>
      </rPr>
      <t>Stand Strong</t>
    </r>
  </si>
  <si>
    <r>
      <rPr>
        <sz val="9"/>
        <color rgb="FF404040"/>
        <rFont val="Arial"/>
        <family val="2"/>
      </rPr>
      <t>My Utmost For His Highest - Updated Edition</t>
    </r>
  </si>
  <si>
    <r>
      <rPr>
        <sz val="9"/>
        <color rgb="FF404040"/>
        <rFont val="Arial"/>
        <family val="2"/>
      </rPr>
      <t>Oswald Chambers</t>
    </r>
  </si>
  <si>
    <r>
      <rPr>
        <sz val="9"/>
        <color rgb="FF404040"/>
        <rFont val="Arial"/>
        <family val="2"/>
      </rPr>
      <t>My Utmost For His Highest Signature Edition</t>
    </r>
  </si>
  <si>
    <r>
      <rPr>
        <sz val="9"/>
        <color rgb="FF404040"/>
        <rFont val="Arial"/>
        <family val="2"/>
      </rPr>
      <t>The Family Bible Devotional Volume 2</t>
    </r>
  </si>
  <si>
    <r>
      <rPr>
        <sz val="9"/>
        <color rgb="FF404040"/>
        <rFont val="Arial"/>
        <family val="2"/>
      </rPr>
      <t>Sarah Wells</t>
    </r>
  </si>
  <si>
    <r>
      <rPr>
        <sz val="9"/>
        <color rgb="FF404040"/>
        <rFont val="Arial"/>
        <family val="2"/>
      </rPr>
      <t>Our Daily Bread For Kids</t>
    </r>
  </si>
  <si>
    <r>
      <rPr>
        <sz val="9"/>
        <color rgb="FF404040"/>
        <rFont val="Arial"/>
        <family val="2"/>
      </rPr>
      <t>Crystal Bowman, Teri McKinley</t>
    </r>
  </si>
  <si>
    <r>
      <rPr>
        <sz val="9"/>
        <color rgb="FF404040"/>
        <rFont val="Arial"/>
        <family val="2"/>
      </rPr>
      <t>Different Like Me</t>
    </r>
  </si>
  <si>
    <r>
      <rPr>
        <sz val="9"/>
        <color rgb="FF404040"/>
        <rFont val="Arial"/>
        <family val="2"/>
      </rPr>
      <t>Xochitl Dixon</t>
    </r>
  </si>
  <si>
    <r>
      <rPr>
        <sz val="9"/>
        <color rgb="FF404040"/>
        <rFont val="Arial"/>
        <family val="2"/>
      </rPr>
      <t>God Hears Her For Girls</t>
    </r>
  </si>
  <si>
    <r>
      <rPr>
        <sz val="9"/>
        <color rgb="FF404040"/>
        <rFont val="Arial"/>
        <family val="2"/>
      </rPr>
      <t>Our Daily Bread</t>
    </r>
  </si>
  <si>
    <r>
      <rPr>
        <sz val="9"/>
        <color rgb="FF404040"/>
        <rFont val="Arial"/>
        <family val="2"/>
      </rPr>
      <t>Stand Strong For Boys</t>
    </r>
  </si>
  <si>
    <r>
      <rPr>
        <sz val="9"/>
        <color rgb="FF404040"/>
        <rFont val="Arial"/>
        <family val="2"/>
      </rPr>
      <t>Courageous Faith</t>
    </r>
  </si>
  <si>
    <r>
      <rPr>
        <sz val="9"/>
        <color rgb="FF404040"/>
        <rFont val="Arial"/>
        <family val="2"/>
      </rPr>
      <t>Debbye Turner Bell</t>
    </r>
  </si>
  <si>
    <r>
      <rPr>
        <sz val="9"/>
        <color rgb="FF404040"/>
        <rFont val="Arial"/>
        <family val="2"/>
      </rPr>
      <t>Amazing Grace Cross - CRO0241</t>
    </r>
  </si>
  <si>
    <r>
      <rPr>
        <sz val="9"/>
        <color rgb="FF404040"/>
        <rFont val="Arial"/>
        <family val="2"/>
      </rPr>
      <t>Horizontal Cross For God So Loved - CRO0238</t>
    </r>
  </si>
  <si>
    <r>
      <rPr>
        <sz val="9"/>
        <color rgb="FF404040"/>
        <rFont val="Arial"/>
        <family val="2"/>
      </rPr>
      <t>Trust Bead Cross - CRO0231</t>
    </r>
  </si>
  <si>
    <r>
      <rPr>
        <sz val="9"/>
        <color rgb="FF404040"/>
        <rFont val="Arial"/>
        <family val="2"/>
      </rPr>
      <t>Faith Cross - CRO0242</t>
    </r>
  </si>
  <si>
    <r>
      <rPr>
        <sz val="9"/>
        <color rgb="FF404040"/>
        <rFont val="Arial"/>
        <family val="2"/>
      </rPr>
      <t>Ornate Decor New Song 5.5X7.25 - BWT0006</t>
    </r>
  </si>
  <si>
    <r>
      <rPr>
        <sz val="9"/>
        <color rgb="FF404040"/>
        <rFont val="Arial"/>
        <family val="2"/>
      </rPr>
      <t xml:space="preserve">Ornate Decor It Is Well 5.5 X
</t>
    </r>
    <r>
      <rPr>
        <sz val="9"/>
        <color rgb="FF404040"/>
        <rFont val="Arial"/>
        <family val="2"/>
      </rPr>
      <t>7.25 - BWT0007</t>
    </r>
  </si>
  <si>
    <r>
      <rPr>
        <sz val="9"/>
        <color rgb="FF404040"/>
        <rFont val="Arial"/>
        <family val="2"/>
      </rPr>
      <t>Ornate Decor Saved 5.5 X 7.25 - BWT0008</t>
    </r>
  </si>
  <si>
    <r>
      <rPr>
        <sz val="9"/>
        <color rgb="FF404040"/>
        <rFont val="Arial"/>
        <family val="2"/>
      </rPr>
      <t>Canvas Bless This Home - CVS0265</t>
    </r>
  </si>
  <si>
    <r>
      <rPr>
        <sz val="9"/>
        <color rgb="FF404040"/>
        <rFont val="Arial"/>
        <family val="2"/>
      </rPr>
      <t>Canvas Love - CVS0266</t>
    </r>
  </si>
  <si>
    <r>
      <rPr>
        <sz val="9"/>
        <color rgb="FF404040"/>
        <rFont val="Arial"/>
        <family val="2"/>
      </rPr>
      <t>Canvas Run And Not Be Weary - CVS0215</t>
    </r>
  </si>
  <si>
    <r>
      <rPr>
        <sz val="9"/>
        <color rgb="FF404040"/>
        <rFont val="Arial"/>
        <family val="2"/>
      </rPr>
      <t>Show Me The Father - DVD</t>
    </r>
  </si>
  <si>
    <r>
      <rPr>
        <sz val="9"/>
        <color rgb="FF404040"/>
        <rFont val="Arial"/>
        <family val="2"/>
      </rPr>
      <t>Courageous Legacy - DVD</t>
    </r>
  </si>
  <si>
    <t>1815 SE Bison Rd
Bartlesville, OK 74006
PH: 800-444-4484</t>
  </si>
  <si>
    <r>
      <rPr>
        <sz val="9"/>
        <color rgb="FF404040"/>
        <rFont val="Arial"/>
        <family val="2"/>
      </rPr>
      <t>Smuggler T-Shirt SM</t>
    </r>
  </si>
  <si>
    <r>
      <rPr>
        <sz val="9"/>
        <color rgb="FF404040"/>
        <rFont val="Arial"/>
        <family val="2"/>
      </rPr>
      <t>Smuggler T-Shirt MD</t>
    </r>
  </si>
  <si>
    <r>
      <rPr>
        <sz val="9"/>
        <color rgb="FF404040"/>
        <rFont val="Arial"/>
        <family val="2"/>
      </rPr>
      <t>Smuggler T-Shirt LG</t>
    </r>
  </si>
  <si>
    <r>
      <rPr>
        <sz val="9"/>
        <color rgb="FF404040"/>
        <rFont val="Arial"/>
        <family val="2"/>
      </rPr>
      <t>Smuggler T-Shirt XL</t>
    </r>
  </si>
  <si>
    <r>
      <rPr>
        <sz val="9"/>
        <color rgb="FF404040"/>
        <rFont val="Arial"/>
        <family val="2"/>
      </rPr>
      <t>Extreme Devotions</t>
    </r>
  </si>
  <si>
    <r>
      <rPr>
        <sz val="9"/>
        <color rgb="FF404040"/>
        <rFont val="Arial"/>
        <family val="2"/>
      </rPr>
      <t>Hearts Of Fire</t>
    </r>
  </si>
  <si>
    <r>
      <rPr>
        <sz val="9"/>
        <color rgb="FF404040"/>
        <rFont val="Arial"/>
        <family val="2"/>
      </rPr>
      <t>Bible Smuggler Wristband Standard</t>
    </r>
  </si>
  <si>
    <r>
      <rPr>
        <sz val="9"/>
        <color rgb="FF404040"/>
        <rFont val="Arial"/>
        <family val="2"/>
      </rPr>
      <t>Bible Smuggler Wristband Large</t>
    </r>
  </si>
  <si>
    <r>
      <rPr>
        <sz val="9"/>
        <color rgb="FF404040"/>
        <rFont val="Arial"/>
        <family val="2"/>
      </rPr>
      <t>Bible Smuggler Cap</t>
    </r>
  </si>
  <si>
    <r>
      <rPr>
        <sz val="9"/>
        <color rgb="FF404040"/>
        <rFont val="Arial"/>
        <family val="2"/>
      </rPr>
      <t>Sabina - DVD</t>
    </r>
  </si>
  <si>
    <r>
      <rPr>
        <sz val="9"/>
        <color rgb="FF404040"/>
        <rFont val="Arial"/>
        <family val="2"/>
      </rPr>
      <t>Wurmbrand</t>
    </r>
  </si>
  <si>
    <r>
      <rPr>
        <sz val="9"/>
        <color rgb="FF404040"/>
        <rFont val="Arial"/>
        <family val="2"/>
      </rPr>
      <t>Bible Smuggler T-Shirt XXL</t>
    </r>
  </si>
  <si>
    <r>
      <rPr>
        <sz val="9"/>
        <color rgb="FF404040"/>
        <rFont val="Arial"/>
        <family val="2"/>
      </rPr>
      <t>NLT Smuggler Bible Charcoal Gray IL</t>
    </r>
  </si>
  <si>
    <t>325 Cleveland Road
Bogart, GA 30622
PH: 800-241-2094</t>
  </si>
  <si>
    <t xml:space="preserve">Burton &amp; Burton
Easter Sale Catalog (March) 2022
Catalog Purchase Order </t>
  </si>
  <si>
    <t>Amanda Jenkins, Dallas Jenkins, Douglas Huffman</t>
  </si>
  <si>
    <t xml:space="preserve">The Voice of the Martyrs
Easter Sale Catalog (March) 2022
Catalog Purchase Order </t>
  </si>
  <si>
    <t>Munce Easter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</si>
  <si>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</si>
  <si>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</si>
  <si>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</si>
  <si>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</si>
  <si>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</si>
  <si>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</si>
  <si>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</si>
  <si>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</si>
  <si>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</si>
  <si>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</si>
  <si>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</si>
  <si>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MMAR22</t>
  </si>
  <si>
    <t>Dating:</t>
  </si>
  <si>
    <t xml:space="preserve">Promotional orders submitted by the due date listed above are eligible for 90 days' dating; orders of 30 units or more receive free freight </t>
  </si>
  <si>
    <t>Qty</t>
  </si>
  <si>
    <t>ISBN</t>
  </si>
  <si>
    <t>Title</t>
  </si>
  <si>
    <t>Sale Notes</t>
  </si>
  <si>
    <t>Retail</t>
  </si>
  <si>
    <t>Suggested Sale Price</t>
  </si>
  <si>
    <t>Discount</t>
  </si>
  <si>
    <t>Margin</t>
  </si>
  <si>
    <t>Net</t>
  </si>
  <si>
    <t>Net Sum</t>
  </si>
  <si>
    <t>9781400233038</t>
  </si>
  <si>
    <t>4 unit min order</t>
  </si>
  <si>
    <t>40% off</t>
  </si>
  <si>
    <t>9781401603625</t>
  </si>
  <si>
    <t>Battle Prayers</t>
  </si>
  <si>
    <t>25% off</t>
  </si>
  <si>
    <t>9780310735137</t>
  </si>
  <si>
    <t>Beginner's Bible Jesus Enters Jerusalem and He Is Risen</t>
  </si>
  <si>
    <t>9780310715535</t>
  </si>
  <si>
    <t>Beginner's Bible Jesus Saves the World</t>
  </si>
  <si>
    <t>9780310756101</t>
  </si>
  <si>
    <t>Beginner's Bible Stories About Jesus</t>
  </si>
  <si>
    <t>9780310770138</t>
  </si>
  <si>
    <t>Case for Christ Devotions for Kids</t>
  </si>
  <si>
    <t>9780310460077</t>
  </si>
  <si>
    <t>ESV, Thompson Chain-Reference Bible, Leathersoft, Brown, Red Letter</t>
  </si>
  <si>
    <t>2 unit min order</t>
  </si>
  <si>
    <t>30% off</t>
  </si>
  <si>
    <t>9781400232451</t>
  </si>
  <si>
    <t>Gift of the Cross</t>
  </si>
  <si>
    <t>9780310744610</t>
  </si>
  <si>
    <t>God's Power in Me</t>
  </si>
  <si>
    <t>9781400215522</t>
  </si>
  <si>
    <t>How Great Is Our God</t>
  </si>
  <si>
    <t>9780310770060</t>
  </si>
  <si>
    <t>How High is Heaven</t>
  </si>
  <si>
    <t>25% Off</t>
  </si>
  <si>
    <t>9781400234462</t>
  </si>
  <si>
    <t>Jesus Calling Easter Prayers</t>
  </si>
  <si>
    <t>9780310708254</t>
  </si>
  <si>
    <t>Jesus Storybook Bible</t>
  </si>
  <si>
    <t>9780310459927</t>
  </si>
  <si>
    <t>KJV, Thompson Chain-Reference Bible, Bonded Leather, Black, Red Letter</t>
  </si>
  <si>
    <t>9780310764588</t>
  </si>
  <si>
    <t>Little One, We Knew You'd Come</t>
  </si>
  <si>
    <t>30% Off</t>
  </si>
  <si>
    <t>9780310460039</t>
  </si>
  <si>
    <t>NASB, Thompson Chain-Reference Bible, Bonded Leather, Black, Red Letter, 1977 Text</t>
  </si>
  <si>
    <t>9780310727422</t>
  </si>
  <si>
    <t>NIrV, Adventure Bible for Early Readers, Hardcover, Full Color</t>
  </si>
  <si>
    <t>9780310727446</t>
  </si>
  <si>
    <t>NIrV, Adventure Bible for Early Readers, Leathersoft, Purple, Full Color</t>
  </si>
  <si>
    <t>9780310727538</t>
  </si>
  <si>
    <t>NIV, Adventure Bible, Leathersoft, Gray/Blue, Full Color</t>
  </si>
  <si>
    <t>9780310455004</t>
  </si>
  <si>
    <t>NIV, Boys' Backpack Bible, Compact, Leathersoft, Yellow/Gray, Red Letter, Comfort Print</t>
  </si>
  <si>
    <t>9780310455073</t>
  </si>
  <si>
    <t>NIV, Girls' Ultimate Backpack Bible, Faithgirlz Edition, Compact, Flexcover, Coral, Red Letter, Comfort Print</t>
  </si>
  <si>
    <t>9780310452829</t>
  </si>
  <si>
    <t>NIV, Life Application Study Bible, Third Edition, Leathersoft, Brown, Red Letter</t>
  </si>
  <si>
    <t>9780310452843</t>
  </si>
  <si>
    <t>NIV, Life Application Study Bible, Third Edition, Leathersoft, Gray/Pink, Red Letter</t>
  </si>
  <si>
    <t>9780310460008</t>
  </si>
  <si>
    <t>NKJV, Thompson Chain-Reference Bible, Leathersoft, Brown, Red Letter</t>
  </si>
  <si>
    <t>9780310776697</t>
  </si>
  <si>
    <t>Tiny Truths Bible for Little Ones</t>
  </si>
  <si>
    <t>20% Off</t>
  </si>
  <si>
    <t>9781400230174</t>
  </si>
  <si>
    <t>Uncanceled</t>
  </si>
  <si>
    <t>9780785289913</t>
  </si>
  <si>
    <t>Who Are You Following?</t>
  </si>
  <si>
    <t>9781400232925</t>
  </si>
  <si>
    <t>Who Are You Following? Guided Journal</t>
  </si>
  <si>
    <t>9781400233328</t>
  </si>
  <si>
    <t>You Can Count on God</t>
  </si>
  <si>
    <t>Sale Stickers</t>
  </si>
  <si>
    <t>9780310209188</t>
  </si>
  <si>
    <t>Sale Stickers 25% Off Sheet of 14</t>
  </si>
  <si>
    <t>Sale Stickers 40% Off Sheet of 14</t>
  </si>
  <si>
    <t>Sale Stickers 30% Off Sheet of 14</t>
  </si>
  <si>
    <t>Total Units:</t>
  </si>
  <si>
    <t>Avg. Mar</t>
  </si>
  <si>
    <t>Total Net:</t>
  </si>
  <si>
    <r>
      <t xml:space="preserve">        Tyndale House Publishers - Munce Easter Catalog 2022 (</t>
    </r>
    <r>
      <rPr>
        <b/>
        <sz val="20"/>
        <color rgb="FFFF0000"/>
        <rFont val="Calibri"/>
        <family val="2"/>
        <scheme val="minor"/>
      </rPr>
      <t>2/28/22 - 4/9/22</t>
    </r>
    <r>
      <rPr>
        <b/>
        <sz val="20"/>
        <color theme="1"/>
        <rFont val="Calibri"/>
        <family val="2"/>
        <scheme val="minor"/>
      </rPr>
      <t xml:space="preserve">)            </t>
    </r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</si>
  <si>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</si>
  <si>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Account #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</si>
  <si>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50+ units to qualify for free-freight and 60-day billing.  </t>
    </r>
    <r>
      <rPr>
        <b/>
        <sz val="12"/>
        <color rgb="FFFF0000"/>
        <rFont val="Calibri"/>
        <family val="2"/>
        <scheme val="minor"/>
      </rPr>
      <t>Discounts for New Releases: 1-2 copies = 50%; 3-5 = 52%; 6+ = 55%</t>
    </r>
    <r>
      <rPr>
        <b/>
        <sz val="12"/>
        <color theme="1"/>
        <rFont val="Calibri"/>
        <family val="2"/>
        <scheme val="minor"/>
      </rPr>
      <t>.  You may add additional products of your choice to the bottom of this form and they will receive 48% and ship free-freight .  Items with a discount of 70% or greater are non-returnable.</t>
    </r>
  </si>
  <si>
    <t>Store Name</t>
  </si>
  <si>
    <t>Buyer</t>
  </si>
  <si>
    <t>City, State</t>
  </si>
  <si>
    <t>PO #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</si>
  <si>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</si>
  <si>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</si>
  <si>
    <t>QTY</t>
  </si>
  <si>
    <t>Author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</si>
  <si>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</si>
  <si>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</si>
  <si>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</si>
  <si>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</si>
  <si>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</si>
  <si>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</si>
  <si>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Comment</t>
  </si>
  <si>
    <t>Bibles</t>
  </si>
  <si>
    <t>NLT Compact Bible, Filament Enabled Edition, Floral Garden Zipper</t>
  </si>
  <si>
    <t>Cloth/Zipper</t>
  </si>
  <si>
    <t>Filament Bible</t>
  </si>
  <si>
    <t>3 units@65% or Restock special</t>
  </si>
  <si>
    <t>6/15/22022</t>
  </si>
  <si>
    <t>See Filament Bible Restock Special</t>
  </si>
  <si>
    <t>9781496459176</t>
  </si>
  <si>
    <t>NLT Thinline Reference, Filament Enabled, Teal Floral Frame</t>
  </si>
  <si>
    <t>Leatherlike</t>
  </si>
  <si>
    <t>9781496444899</t>
  </si>
  <si>
    <t>NLT Thinline Reference, Large Print, Filament Enabled, Aurora Cranberry</t>
  </si>
  <si>
    <t>LeatherLike</t>
  </si>
  <si>
    <t>9781496444943</t>
  </si>
  <si>
    <t>NLT Personal Size Giant Print, Filament Enabled, Peony Pink</t>
  </si>
  <si>
    <t>9781496447678</t>
  </si>
  <si>
    <t>KJV Thinline Reference, Personal Size Giant Print, Filament Enabled, Lavender</t>
  </si>
  <si>
    <t>9781641583855</t>
  </si>
  <si>
    <t>The Message Prayerful Reading Bible</t>
  </si>
  <si>
    <t>Softcover</t>
  </si>
  <si>
    <t>The Message</t>
  </si>
  <si>
    <t>3 units @60%</t>
  </si>
  <si>
    <t>See Frontlist Discount Sale Above for tiered discounts</t>
  </si>
  <si>
    <t>9781641582230</t>
  </si>
  <si>
    <t>The Message N.T. Readers Edition</t>
  </si>
  <si>
    <t>3 units@60%</t>
  </si>
  <si>
    <t>Non-Fiction</t>
  </si>
  <si>
    <t>9781649380517</t>
  </si>
  <si>
    <t>Keeping Hope Alive</t>
  </si>
  <si>
    <t>Grace Fox</t>
  </si>
  <si>
    <t>Kids</t>
  </si>
  <si>
    <t>Otter B Hopeful</t>
  </si>
  <si>
    <t>Pamela Kennedy</t>
  </si>
  <si>
    <t>Hardcover</t>
  </si>
  <si>
    <t>Picture Book</t>
  </si>
  <si>
    <t>3 units@52%</t>
  </si>
  <si>
    <t>The Backward Easter Egg Hunt</t>
  </si>
  <si>
    <t>Meadow Rue Merrill</t>
  </si>
  <si>
    <t>Child's First Bible</t>
  </si>
  <si>
    <t>Kenneth Taylor</t>
  </si>
  <si>
    <t>Bible Story Book</t>
  </si>
  <si>
    <t>My First Bible</t>
  </si>
  <si>
    <t>6 units@65%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</si>
</sst>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000000000000"/>
    <numFmt numFmtId="166" formatCode="0.0%"/>
    <numFmt numFmtId="167" formatCode="0000000000000"/>
    <numFmt numFmtId="168" formatCode="&quot;$&quot;#,##0.00"/>
  </numFmts>
  <fonts count="4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40404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</font>
    <font>
      <sz val="10"/>
      <name val="Arial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-0.499984740745262"/>
      </bottom>
      <diagonal/>
    </border>
    <border>
      <left/>
      <right/>
      <top style="medium">
        <color indexed="64"/>
      </top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7" fillId="0" borderId="0"/>
    <xf numFmtId="0" fontId="12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</cellStyleXfs>
  <cellXfs count="327">
    <xf numFmtId="0" fontId="0" fillId="0" borderId="0" xfId="0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/>
    </xf>
    <xf numFmtId="0" fontId="7" fillId="0" borderId="5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Border="1"/>
    <xf numFmtId="0" fontId="10" fillId="0" borderId="0" xfId="0" applyFont="1" applyBorder="1" applyAlignment="1">
      <alignment wrapText="1"/>
    </xf>
    <xf numFmtId="0" fontId="14" fillId="0" borderId="16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wrapText="1"/>
    </xf>
    <xf numFmtId="0" fontId="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21" xfId="16" applyBorder="1" applyAlignment="1">
      <alignment horizontal="center"/>
    </xf>
    <xf numFmtId="0" fontId="2" fillId="0" borderId="22" xfId="16" applyBorder="1"/>
    <xf numFmtId="0" fontId="2" fillId="0" borderId="22" xfId="16" applyBorder="1" applyAlignment="1">
      <alignment horizontal="center"/>
    </xf>
    <xf numFmtId="0" fontId="22" fillId="0" borderId="22" xfId="16" applyFont="1" applyBorder="1" applyAlignment="1">
      <alignment horizontal="right" vertical="center"/>
    </xf>
    <xf numFmtId="0" fontId="2" fillId="0" borderId="0" xfId="16"/>
    <xf numFmtId="9" fontId="0" fillId="0" borderId="0" xfId="17" applyFont="1"/>
    <xf numFmtId="44" fontId="0" fillId="0" borderId="0" xfId="18" applyFont="1"/>
    <xf numFmtId="0" fontId="2" fillId="0" borderId="11" xfId="16" applyBorder="1" applyAlignment="1">
      <alignment horizontal="center"/>
    </xf>
    <xf numFmtId="0" fontId="2" fillId="0" borderId="0" xfId="16" applyAlignment="1">
      <alignment horizontal="center"/>
    </xf>
    <xf numFmtId="0" fontId="2" fillId="0" borderId="0" xfId="16" applyAlignment="1">
      <alignment horizontal="right"/>
    </xf>
    <xf numFmtId="0" fontId="2" fillId="0" borderId="16" xfId="16" applyBorder="1" applyAlignment="1">
      <alignment horizontal="center" vertical="center"/>
    </xf>
    <xf numFmtId="0" fontId="23" fillId="0" borderId="0" xfId="16" applyFont="1" applyAlignment="1">
      <alignment horizontal="right"/>
    </xf>
    <xf numFmtId="0" fontId="24" fillId="0" borderId="16" xfId="16" applyFont="1" applyBorder="1" applyAlignment="1">
      <alignment horizontal="center" vertical="center"/>
    </xf>
    <xf numFmtId="166" fontId="2" fillId="0" borderId="23" xfId="16" applyNumberFormat="1" applyBorder="1" applyAlignment="1">
      <alignment horizontal="center"/>
    </xf>
    <xf numFmtId="0" fontId="20" fillId="4" borderId="13" xfId="16" applyFont="1" applyFill="1" applyBorder="1" applyAlignment="1">
      <alignment horizontal="center"/>
    </xf>
    <xf numFmtId="0" fontId="20" fillId="4" borderId="24" xfId="16" applyFont="1" applyFill="1" applyBorder="1" applyAlignment="1">
      <alignment horizontal="center"/>
    </xf>
    <xf numFmtId="0" fontId="20" fillId="4" borderId="24" xfId="16" applyFont="1" applyFill="1" applyBorder="1" applyAlignment="1">
      <alignment horizontal="center" wrapText="1"/>
    </xf>
    <xf numFmtId="0" fontId="20" fillId="4" borderId="25" xfId="16" applyFont="1" applyFill="1" applyBorder="1" applyAlignment="1">
      <alignment horizontal="center"/>
    </xf>
    <xf numFmtId="9" fontId="20" fillId="4" borderId="26" xfId="17" applyFont="1" applyFill="1" applyBorder="1" applyAlignment="1">
      <alignment horizontal="center"/>
    </xf>
    <xf numFmtId="44" fontId="20" fillId="4" borderId="24" xfId="18" applyFont="1" applyFill="1" applyBorder="1" applyAlignment="1">
      <alignment horizontal="center"/>
    </xf>
    <xf numFmtId="44" fontId="20" fillId="4" borderId="25" xfId="18" applyFont="1" applyFill="1" applyBorder="1" applyAlignment="1">
      <alignment horizontal="center"/>
    </xf>
    <xf numFmtId="0" fontId="2" fillId="0" borderId="18" xfId="16" applyBorder="1" applyAlignment="1">
      <alignment horizontal="center"/>
    </xf>
    <xf numFmtId="0" fontId="2" fillId="0" borderId="18" xfId="16" applyBorder="1"/>
    <xf numFmtId="0" fontId="24" fillId="0" borderId="18" xfId="16" applyFont="1" applyBorder="1" applyAlignment="1">
      <alignment horizontal="center"/>
    </xf>
    <xf numFmtId="9" fontId="0" fillId="0" borderId="18" xfId="17" applyFont="1" applyBorder="1"/>
    <xf numFmtId="44" fontId="0" fillId="0" borderId="18" xfId="18" applyFont="1" applyBorder="1"/>
    <xf numFmtId="0" fontId="2" fillId="0" borderId="27" xfId="16" applyBorder="1" applyAlignment="1">
      <alignment horizontal="center"/>
    </xf>
    <xf numFmtId="1" fontId="2" fillId="0" borderId="16" xfId="16" applyNumberFormat="1" applyBorder="1" applyAlignment="1">
      <alignment horizontal="left" vertical="center"/>
    </xf>
    <xf numFmtId="20" fontId="2" fillId="0" borderId="16" xfId="16" applyNumberFormat="1" applyBorder="1" applyAlignment="1">
      <alignment horizontal="left" wrapText="1"/>
    </xf>
    <xf numFmtId="0" fontId="2" fillId="0" borderId="16" xfId="16" applyBorder="1" applyAlignment="1">
      <alignment horizontal="center" vertical="center" wrapText="1"/>
    </xf>
    <xf numFmtId="43" fontId="2" fillId="0" borderId="16" xfId="16" applyNumberFormat="1" applyBorder="1"/>
    <xf numFmtId="44" fontId="26" fillId="0" borderId="16" xfId="16" applyNumberFormat="1" applyFont="1" applyBorder="1" applyAlignment="1">
      <alignment horizontal="right"/>
    </xf>
    <xf numFmtId="166" fontId="0" fillId="0" borderId="16" xfId="17" applyNumberFormat="1" applyFont="1" applyFill="1" applyBorder="1"/>
    <xf numFmtId="10" fontId="0" fillId="0" borderId="16" xfId="17" applyNumberFormat="1" applyFont="1" applyBorder="1"/>
    <xf numFmtId="44" fontId="0" fillId="0" borderId="16" xfId="18" applyFont="1" applyBorder="1"/>
    <xf numFmtId="10" fontId="0" fillId="0" borderId="0" xfId="17" applyNumberFormat="1" applyFont="1"/>
    <xf numFmtId="0" fontId="2" fillId="0" borderId="16" xfId="16" applyBorder="1" applyAlignment="1">
      <alignment wrapText="1"/>
    </xf>
    <xf numFmtId="1" fontId="2" fillId="0" borderId="16" xfId="16" applyNumberFormat="1" applyBorder="1" applyAlignment="1">
      <alignment horizontal="left" vertical="center" wrapText="1"/>
    </xf>
    <xf numFmtId="1" fontId="26" fillId="0" borderId="16" xfId="1" quotePrefix="1" applyNumberFormat="1" applyFont="1" applyBorder="1" applyAlignment="1">
      <alignment horizontal="left" wrapText="1"/>
    </xf>
    <xf numFmtId="0" fontId="26" fillId="0" borderId="16" xfId="16" applyFont="1" applyBorder="1" applyAlignment="1" applyProtection="1">
      <alignment vertical="center" wrapText="1"/>
      <protection locked="0"/>
    </xf>
    <xf numFmtId="43" fontId="26" fillId="0" borderId="16" xfId="18" applyNumberFormat="1" applyFont="1" applyFill="1" applyBorder="1" applyAlignment="1"/>
    <xf numFmtId="44" fontId="2" fillId="0" borderId="16" xfId="16" applyNumberFormat="1" applyBorder="1" applyAlignment="1">
      <alignment horizontal="right"/>
    </xf>
    <xf numFmtId="1" fontId="2" fillId="0" borderId="16" xfId="16" quotePrefix="1" applyNumberFormat="1" applyBorder="1" applyAlignment="1">
      <alignment horizontal="left" vertical="center"/>
    </xf>
    <xf numFmtId="1" fontId="26" fillId="0" borderId="16" xfId="2" applyNumberFormat="1" applyFont="1" applyBorder="1" applyAlignment="1">
      <alignment horizontal="left"/>
    </xf>
    <xf numFmtId="44" fontId="26" fillId="0" borderId="16" xfId="17" applyNumberFormat="1" applyFont="1" applyFill="1" applyBorder="1" applyAlignment="1">
      <alignment horizontal="right"/>
    </xf>
    <xf numFmtId="0" fontId="2" fillId="0" borderId="16" xfId="16" applyBorder="1"/>
    <xf numFmtId="44" fontId="2" fillId="0" borderId="16" xfId="16" applyNumberFormat="1" applyBorder="1"/>
    <xf numFmtId="166" fontId="0" fillId="0" borderId="16" xfId="17" applyNumberFormat="1" applyFont="1" applyBorder="1"/>
    <xf numFmtId="0" fontId="2" fillId="0" borderId="16" xfId="16" applyBorder="1" applyAlignment="1">
      <alignment horizontal="center"/>
    </xf>
    <xf numFmtId="0" fontId="21" fillId="0" borderId="16" xfId="16" applyFont="1" applyBorder="1"/>
    <xf numFmtId="9" fontId="0" fillId="0" borderId="16" xfId="17" applyFont="1" applyBorder="1"/>
    <xf numFmtId="0" fontId="2" fillId="0" borderId="28" xfId="16" applyBorder="1" applyAlignment="1">
      <alignment horizontal="center"/>
    </xf>
    <xf numFmtId="167" fontId="2" fillId="0" borderId="16" xfId="16" applyNumberFormat="1" applyBorder="1" applyAlignment="1">
      <alignment horizontal="center" vertical="center"/>
    </xf>
    <xf numFmtId="167" fontId="2" fillId="0" borderId="29" xfId="16" applyNumberFormat="1" applyBorder="1" applyAlignment="1">
      <alignment horizontal="center" vertical="center"/>
    </xf>
    <xf numFmtId="0" fontId="2" fillId="0" borderId="29" xfId="16" applyBorder="1"/>
    <xf numFmtId="0" fontId="2" fillId="0" borderId="0" xfId="16" applyAlignment="1">
      <alignment horizontal="center" vertical="center"/>
    </xf>
    <xf numFmtId="0" fontId="23" fillId="0" borderId="0" xfId="16" applyFont="1" applyAlignment="1">
      <alignment horizontal="right" vertical="center"/>
    </xf>
    <xf numFmtId="0" fontId="9" fillId="0" borderId="0" xfId="16" applyFont="1" applyAlignment="1">
      <alignment horizontal="left" vertical="center"/>
    </xf>
    <xf numFmtId="0" fontId="2" fillId="0" borderId="0" xfId="16" applyAlignment="1">
      <alignment vertical="center"/>
    </xf>
    <xf numFmtId="9" fontId="27" fillId="0" borderId="0" xfId="17" applyFont="1" applyAlignment="1">
      <alignment horizontal="right" vertical="center"/>
    </xf>
    <xf numFmtId="44" fontId="0" fillId="0" borderId="0" xfId="18" applyFont="1" applyAlignment="1">
      <alignment vertical="center"/>
    </xf>
    <xf numFmtId="168" fontId="9" fillId="0" borderId="0" xfId="16" applyNumberFormat="1" applyFont="1" applyAlignment="1">
      <alignment horizontal="left" vertical="center"/>
    </xf>
    <xf numFmtId="0" fontId="26" fillId="0" borderId="16" xfId="19" applyFont="1" applyBorder="1" applyAlignment="1">
      <alignment horizont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center" vertical="center" shrinkToFit="1"/>
    </xf>
    <xf numFmtId="1" fontId="8" fillId="2" borderId="3" xfId="0" applyNumberFormat="1" applyFont="1" applyFill="1" applyBorder="1" applyAlignment="1">
      <alignment horizontal="center" vertical="center" shrinkToFit="1"/>
    </xf>
    <xf numFmtId="1" fontId="8" fillId="2" borderId="4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shrinkToFit="1"/>
    </xf>
    <xf numFmtId="1" fontId="8" fillId="0" borderId="3" xfId="0" applyNumberFormat="1" applyFont="1" applyFill="1" applyBorder="1" applyAlignment="1">
      <alignment horizontal="center" vertical="center" shrinkToFit="1"/>
    </xf>
    <xf numFmtId="1" fontId="8" fillId="0" borderId="4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 shrinkToFit="1"/>
    </xf>
    <xf numFmtId="1" fontId="8" fillId="0" borderId="3" xfId="0" applyNumberFormat="1" applyFont="1" applyBorder="1" applyAlignment="1">
      <alignment horizontal="center" vertical="center" shrinkToFit="1"/>
    </xf>
    <xf numFmtId="1" fontId="8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shrinkToFit="1"/>
    </xf>
    <xf numFmtId="165" fontId="8" fillId="0" borderId="3" xfId="0" applyNumberFormat="1" applyFont="1" applyBorder="1" applyAlignment="1">
      <alignment horizontal="center" vertical="center" shrinkToFit="1"/>
    </xf>
    <xf numFmtId="165" fontId="8" fillId="2" borderId="2" xfId="0" applyNumberFormat="1" applyFont="1" applyFill="1" applyBorder="1" applyAlignment="1">
      <alignment horizontal="center" vertical="center" shrinkToFit="1"/>
    </xf>
    <xf numFmtId="165" fontId="8" fillId="2" borderId="3" xfId="0" applyNumberFormat="1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25" fillId="0" borderId="11" xfId="16" applyFont="1" applyBorder="1" applyAlignment="1">
      <alignment horizontal="center" vertical="center" wrapText="1"/>
    </xf>
    <xf numFmtId="0" fontId="25" fillId="0" borderId="0" xfId="16" applyFont="1" applyAlignment="1">
      <alignment horizontal="center" vertical="center" wrapText="1"/>
    </xf>
    <xf numFmtId="14" fontId="2" fillId="0" borderId="16" xfId="16" applyNumberFormat="1" applyBorder="1" applyAlignment="1">
      <alignment horizontal="center" vertical="center"/>
    </xf>
    <xf numFmtId="0" fontId="2" fillId="3" borderId="16" xfId="16" applyFill="1" applyBorder="1" applyAlignment="1">
      <alignment horizontal="center" vertical="center"/>
    </xf>
    <xf numFmtId="0" fontId="2" fillId="0" borderId="16" xfId="16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" fillId="0" borderId="17" xfId="20" applyNumberFormat="1" applyBorder="1" applyAlignment="1">
      <alignment horizontal="center"/>
    </xf>
    <xf numFmtId="0" fontId="28" fillId="0" borderId="18" xfId="20" applyFont="1" applyBorder="1"/>
    <xf numFmtId="0" fontId="1" fillId="0" borderId="18" xfId="20" applyBorder="1"/>
    <xf numFmtId="0" fontId="1" fillId="0" borderId="18" xfId="20" applyBorder="1" applyAlignment="1">
      <alignment horizontal="center"/>
    </xf>
    <xf numFmtId="168" fontId="1" fillId="0" borderId="18" xfId="20" applyNumberFormat="1" applyBorder="1" applyAlignment="1">
      <alignment horizontal="center"/>
    </xf>
    <xf numFmtId="0" fontId="1" fillId="0" borderId="19" xfId="20" applyBorder="1" applyAlignment="1">
      <alignment wrapText="1"/>
    </xf>
    <xf numFmtId="0" fontId="1" fillId="0" borderId="0" xfId="20"/>
    <xf numFmtId="0" fontId="30" fillId="0" borderId="11" xfId="20" applyFont="1" applyBorder="1" applyAlignment="1">
      <alignment horizontal="center" vertical="center"/>
    </xf>
    <xf numFmtId="0" fontId="31" fillId="5" borderId="0" xfId="20" applyFont="1" applyFill="1" applyAlignment="1">
      <alignment horizontal="left" vertical="center"/>
    </xf>
    <xf numFmtId="1" fontId="32" fillId="5" borderId="0" xfId="20" applyNumberFormat="1" applyFont="1" applyFill="1" applyAlignment="1">
      <alignment horizontal="left" vertical="center"/>
    </xf>
    <xf numFmtId="0" fontId="31" fillId="5" borderId="0" xfId="20" applyFont="1" applyFill="1" applyAlignment="1">
      <alignment horizontal="center" vertical="center"/>
    </xf>
    <xf numFmtId="0" fontId="31" fillId="0" borderId="12" xfId="20" applyFont="1" applyBorder="1" applyAlignment="1">
      <alignment horizontal="left" vertical="center" wrapText="1"/>
    </xf>
    <xf numFmtId="1" fontId="1" fillId="5" borderId="11" xfId="20" applyNumberFormat="1" applyFill="1" applyBorder="1" applyAlignment="1">
      <alignment vertical="center"/>
    </xf>
    <xf numFmtId="0" fontId="1" fillId="5" borderId="0" xfId="20" applyFill="1" applyAlignment="1">
      <alignment vertical="center"/>
    </xf>
    <xf numFmtId="0" fontId="1" fillId="5" borderId="0" xfId="20" applyFill="1" applyAlignment="1">
      <alignment vertical="center"/>
    </xf>
    <xf numFmtId="0" fontId="1" fillId="5" borderId="0" xfId="20" applyFill="1" applyAlignment="1">
      <alignment horizontal="center" vertical="center"/>
    </xf>
    <xf numFmtId="168" fontId="1" fillId="5" borderId="0" xfId="20" applyNumberFormat="1" applyFill="1" applyAlignment="1">
      <alignment horizontal="center" vertical="center"/>
    </xf>
    <xf numFmtId="0" fontId="1" fillId="0" borderId="12" xfId="20" applyBorder="1" applyAlignment="1">
      <alignment vertical="center" wrapText="1"/>
    </xf>
    <xf numFmtId="1" fontId="24" fillId="5" borderId="11" xfId="20" applyNumberFormat="1" applyFont="1" applyFill="1" applyBorder="1" applyAlignment="1">
      <alignment horizontal="right" vertical="center"/>
    </xf>
    <xf numFmtId="0" fontId="24" fillId="5" borderId="0" xfId="20" applyFont="1" applyFill="1" applyAlignment="1">
      <alignment horizontal="right" vertical="center"/>
    </xf>
    <xf numFmtId="0" fontId="1" fillId="5" borderId="16" xfId="20" applyFill="1" applyBorder="1" applyAlignment="1">
      <alignment vertical="center"/>
    </xf>
    <xf numFmtId="1" fontId="24" fillId="5" borderId="30" xfId="20" applyNumberFormat="1" applyFont="1" applyFill="1" applyBorder="1" applyAlignment="1">
      <alignment horizontal="left" vertical="center" wrapText="1"/>
    </xf>
    <xf numFmtId="1" fontId="24" fillId="5" borderId="31" xfId="20" applyNumberFormat="1" applyFont="1" applyFill="1" applyBorder="1" applyAlignment="1">
      <alignment horizontal="left" vertical="center" wrapText="1"/>
    </xf>
    <xf numFmtId="1" fontId="24" fillId="5" borderId="32" xfId="20" applyNumberFormat="1" applyFont="1" applyFill="1" applyBorder="1" applyAlignment="1">
      <alignment horizontal="left" vertical="center" wrapText="1"/>
    </xf>
    <xf numFmtId="1" fontId="24" fillId="5" borderId="33" xfId="20" applyNumberFormat="1" applyFont="1" applyFill="1" applyBorder="1" applyAlignment="1">
      <alignment horizontal="left" vertical="center" wrapText="1"/>
    </xf>
    <xf numFmtId="1" fontId="24" fillId="5" borderId="0" xfId="20" applyNumberFormat="1" applyFont="1" applyFill="1" applyAlignment="1">
      <alignment horizontal="left" vertical="center" wrapText="1"/>
    </xf>
    <xf numFmtId="1" fontId="24" fillId="5" borderId="34" xfId="20" applyNumberFormat="1" applyFont="1" applyFill="1" applyBorder="1" applyAlignment="1">
      <alignment horizontal="left" vertical="center" wrapText="1"/>
    </xf>
    <xf numFmtId="1" fontId="24" fillId="5" borderId="35" xfId="20" applyNumberFormat="1" applyFont="1" applyFill="1" applyBorder="1" applyAlignment="1">
      <alignment horizontal="left" vertical="center" wrapText="1"/>
    </xf>
    <xf numFmtId="1" fontId="24" fillId="5" borderId="23" xfId="20" applyNumberFormat="1" applyFont="1" applyFill="1" applyBorder="1" applyAlignment="1">
      <alignment horizontal="left" vertical="center" wrapText="1"/>
    </xf>
    <xf numFmtId="1" fontId="24" fillId="5" borderId="36" xfId="20" applyNumberFormat="1" applyFont="1" applyFill="1" applyBorder="1" applyAlignment="1">
      <alignment horizontal="left" vertical="center" wrapText="1"/>
    </xf>
    <xf numFmtId="168" fontId="37" fillId="5" borderId="0" xfId="20" applyNumberFormat="1" applyFont="1" applyFill="1" applyAlignment="1">
      <alignment horizontal="center" vertical="center"/>
    </xf>
    <xf numFmtId="0" fontId="38" fillId="5" borderId="0" xfId="20" applyFont="1" applyFill="1" applyAlignment="1">
      <alignment horizontal="center" vertical="center"/>
    </xf>
    <xf numFmtId="1" fontId="1" fillId="5" borderId="11" xfId="20" applyNumberFormat="1" applyFill="1" applyBorder="1" applyAlignment="1">
      <alignment horizontal="center"/>
    </xf>
    <xf numFmtId="0" fontId="1" fillId="5" borderId="0" xfId="20" applyFill="1"/>
    <xf numFmtId="0" fontId="1" fillId="5" borderId="0" xfId="20" applyFill="1" applyAlignment="1">
      <alignment horizontal="center"/>
    </xf>
    <xf numFmtId="168" fontId="1" fillId="5" borderId="0" xfId="20" applyNumberFormat="1" applyFill="1" applyAlignment="1">
      <alignment horizontal="center"/>
    </xf>
    <xf numFmtId="0" fontId="40" fillId="5" borderId="0" xfId="20" applyFont="1" applyFill="1" applyAlignment="1">
      <alignment horizontal="center"/>
    </xf>
    <xf numFmtId="0" fontId="1" fillId="0" borderId="12" xfId="20" applyBorder="1" applyAlignment="1">
      <alignment wrapText="1"/>
    </xf>
    <xf numFmtId="0" fontId="39" fillId="5" borderId="0" xfId="20" applyFont="1" applyFill="1" applyAlignment="1">
      <alignment horizontal="center"/>
    </xf>
    <xf numFmtId="1" fontId="1" fillId="5" borderId="13" xfId="20" applyNumberFormat="1" applyFill="1" applyBorder="1" applyAlignment="1">
      <alignment horizontal="center"/>
    </xf>
    <xf numFmtId="0" fontId="1" fillId="5" borderId="14" xfId="20" applyFill="1" applyBorder="1"/>
    <xf numFmtId="0" fontId="1" fillId="5" borderId="14" xfId="20" applyFill="1" applyBorder="1" applyAlignment="1">
      <alignment horizontal="center"/>
    </xf>
    <xf numFmtId="168" fontId="1" fillId="5" borderId="14" xfId="20" applyNumberFormat="1" applyFill="1" applyBorder="1" applyAlignment="1">
      <alignment horizontal="center"/>
    </xf>
    <xf numFmtId="0" fontId="39" fillId="5" borderId="14" xfId="20" applyFont="1" applyFill="1" applyBorder="1" applyAlignment="1">
      <alignment horizontal="center"/>
    </xf>
    <xf numFmtId="0" fontId="1" fillId="0" borderId="15" xfId="20" applyBorder="1" applyAlignment="1">
      <alignment wrapText="1"/>
    </xf>
    <xf numFmtId="1" fontId="1" fillId="4" borderId="29" xfId="20" applyNumberFormat="1" applyFill="1" applyBorder="1" applyAlignment="1">
      <alignment horizontal="center" wrapText="1"/>
    </xf>
    <xf numFmtId="0" fontId="20" fillId="4" borderId="29" xfId="20" applyFont="1" applyFill="1" applyBorder="1" applyAlignment="1">
      <alignment horizontal="center" wrapText="1"/>
    </xf>
    <xf numFmtId="168" fontId="20" fillId="6" borderId="29" xfId="20" applyNumberFormat="1" applyFont="1" applyFill="1" applyBorder="1" applyAlignment="1">
      <alignment horizontal="center" wrapText="1"/>
    </xf>
    <xf numFmtId="1" fontId="20" fillId="7" borderId="29" xfId="20" applyNumberFormat="1" applyFont="1" applyFill="1" applyBorder="1" applyAlignment="1">
      <alignment horizontal="center" wrapText="1"/>
    </xf>
    <xf numFmtId="14" fontId="20" fillId="4" borderId="29" xfId="20" applyNumberFormat="1" applyFont="1" applyFill="1" applyBorder="1" applyAlignment="1">
      <alignment horizontal="center" wrapText="1"/>
    </xf>
    <xf numFmtId="168" fontId="20" fillId="8" borderId="29" xfId="20" applyNumberFormat="1" applyFont="1" applyFill="1" applyBorder="1" applyAlignment="1">
      <alignment horizontal="center" wrapText="1"/>
    </xf>
    <xf numFmtId="168" fontId="20" fillId="9" borderId="35" xfId="20" applyNumberFormat="1" applyFont="1" applyFill="1" applyBorder="1" applyAlignment="1">
      <alignment horizontal="center" wrapText="1"/>
    </xf>
    <xf numFmtId="1" fontId="1" fillId="9" borderId="16" xfId="20" applyNumberFormat="1" applyFill="1" applyBorder="1" applyAlignment="1">
      <alignment horizontal="center"/>
    </xf>
    <xf numFmtId="2" fontId="1" fillId="9" borderId="16" xfId="20" applyNumberFormat="1" applyFill="1" applyBorder="1" applyAlignment="1">
      <alignment horizontal="center"/>
    </xf>
    <xf numFmtId="0" fontId="20" fillId="9" borderId="16" xfId="20" applyFont="1" applyFill="1" applyBorder="1" applyAlignment="1">
      <alignment horizontal="center"/>
    </xf>
    <xf numFmtId="0" fontId="1" fillId="9" borderId="16" xfId="20" applyFill="1" applyBorder="1" applyAlignment="1">
      <alignment horizontal="center"/>
    </xf>
    <xf numFmtId="168" fontId="1" fillId="9" borderId="16" xfId="20" applyNumberFormat="1" applyFill="1" applyBorder="1" applyAlignment="1">
      <alignment horizontal="center"/>
    </xf>
    <xf numFmtId="168" fontId="1" fillId="9" borderId="16" xfId="20" applyNumberFormat="1" applyFill="1" applyBorder="1" applyAlignment="1">
      <alignment horizontal="center" wrapText="1"/>
    </xf>
    <xf numFmtId="0" fontId="1" fillId="9" borderId="16" xfId="20" applyFill="1" applyBorder="1" applyAlignment="1">
      <alignment horizontal="center" wrapText="1"/>
    </xf>
    <xf numFmtId="14" fontId="1" fillId="9" borderId="16" xfId="20" applyNumberFormat="1" applyFill="1" applyBorder="1" applyAlignment="1">
      <alignment horizontal="center"/>
    </xf>
    <xf numFmtId="0" fontId="1" fillId="9" borderId="28" xfId="20" applyFill="1" applyBorder="1" applyAlignment="1">
      <alignment horizontal="center" wrapText="1"/>
    </xf>
    <xf numFmtId="1" fontId="1" fillId="0" borderId="16" xfId="20" applyNumberFormat="1" applyBorder="1" applyAlignment="1">
      <alignment horizontal="center"/>
    </xf>
    <xf numFmtId="2" fontId="1" fillId="0" borderId="16" xfId="20" applyNumberFormat="1" applyBorder="1" applyAlignment="1">
      <alignment horizontal="center"/>
    </xf>
    <xf numFmtId="0" fontId="1" fillId="0" borderId="16" xfId="20" applyBorder="1" applyAlignment="1">
      <alignment wrapText="1"/>
    </xf>
    <xf numFmtId="0" fontId="1" fillId="0" borderId="16" xfId="20" applyBorder="1" applyAlignment="1">
      <alignment horizontal="center" wrapText="1"/>
    </xf>
    <xf numFmtId="168" fontId="1" fillId="0" borderId="16" xfId="20" applyNumberFormat="1" applyBorder="1" applyAlignment="1">
      <alignment horizontal="center"/>
    </xf>
    <xf numFmtId="0" fontId="1" fillId="0" borderId="16" xfId="20" applyBorder="1" applyAlignment="1">
      <alignment horizontal="center"/>
    </xf>
    <xf numFmtId="9" fontId="1" fillId="0" borderId="16" xfId="20" applyNumberFormat="1" applyBorder="1" applyAlignment="1">
      <alignment horizontal="center" wrapText="1"/>
    </xf>
    <xf numFmtId="14" fontId="1" fillId="0" borderId="29" xfId="20" applyNumberFormat="1" applyBorder="1" applyAlignment="1">
      <alignment horizontal="center"/>
    </xf>
    <xf numFmtId="0" fontId="1" fillId="0" borderId="29" xfId="20" applyBorder="1" applyAlignment="1">
      <alignment wrapText="1"/>
    </xf>
    <xf numFmtId="49" fontId="1" fillId="0" borderId="37" xfId="20" applyNumberFormat="1" applyBorder="1" applyAlignment="1" applyProtection="1">
      <alignment horizontal="center" vertical="center" wrapText="1"/>
      <protection locked="0"/>
    </xf>
    <xf numFmtId="0" fontId="1" fillId="0" borderId="16" xfId="20" applyBorder="1"/>
    <xf numFmtId="49" fontId="1" fillId="0" borderId="38" xfId="20" applyNumberFormat="1" applyBorder="1" applyAlignment="1" applyProtection="1">
      <alignment horizontal="left" vertical="center" wrapText="1"/>
      <protection locked="0"/>
    </xf>
    <xf numFmtId="168" fontId="1" fillId="0" borderId="39" xfId="20" applyNumberFormat="1" applyBorder="1" applyAlignment="1" applyProtection="1">
      <alignment horizontal="center" vertical="center" wrapText="1"/>
      <protection locked="0"/>
    </xf>
    <xf numFmtId="14" fontId="1" fillId="0" borderId="16" xfId="20" applyNumberFormat="1" applyBorder="1" applyAlignment="1">
      <alignment horizontal="center"/>
    </xf>
    <xf numFmtId="49" fontId="1" fillId="0" borderId="40" xfId="20" applyNumberFormat="1" applyBorder="1" applyAlignment="1" applyProtection="1">
      <alignment horizontal="center" vertical="center" wrapText="1"/>
      <protection locked="0"/>
    </xf>
    <xf numFmtId="49" fontId="1" fillId="0" borderId="41" xfId="20" applyNumberFormat="1" applyBorder="1" applyAlignment="1" applyProtection="1">
      <alignment horizontal="left" vertical="center" wrapText="1"/>
      <protection locked="0"/>
    </xf>
    <xf numFmtId="168" fontId="1" fillId="0" borderId="42" xfId="20" applyNumberFormat="1" applyBorder="1" applyAlignment="1" applyProtection="1">
      <alignment horizontal="center" vertical="center" wrapText="1"/>
      <protection locked="0"/>
    </xf>
    <xf numFmtId="0" fontId="1" fillId="0" borderId="23" xfId="20" applyBorder="1"/>
    <xf numFmtId="49" fontId="1" fillId="0" borderId="43" xfId="20" applyNumberFormat="1" applyBorder="1" applyAlignment="1" applyProtection="1">
      <alignment horizontal="center" vertical="center" wrapText="1"/>
      <protection locked="0"/>
    </xf>
    <xf numFmtId="0" fontId="1" fillId="0" borderId="29" xfId="20" applyBorder="1"/>
    <xf numFmtId="49" fontId="1" fillId="0" borderId="44" xfId="20" applyNumberFormat="1" applyBorder="1" applyAlignment="1" applyProtection="1">
      <alignment horizontal="left" vertical="center" wrapText="1"/>
      <protection locked="0"/>
    </xf>
    <xf numFmtId="0" fontId="1" fillId="0" borderId="29" xfId="20" applyBorder="1" applyAlignment="1">
      <alignment horizontal="center" wrapText="1"/>
    </xf>
    <xf numFmtId="168" fontId="1" fillId="0" borderId="45" xfId="20" applyNumberFormat="1" applyBorder="1" applyAlignment="1" applyProtection="1">
      <alignment horizontal="center" vertical="center" wrapText="1"/>
      <protection locked="0"/>
    </xf>
    <xf numFmtId="0" fontId="1" fillId="0" borderId="29" xfId="20" applyBorder="1" applyAlignment="1">
      <alignment horizontal="center"/>
    </xf>
    <xf numFmtId="9" fontId="1" fillId="0" borderId="29" xfId="20" applyNumberFormat="1" applyBorder="1" applyAlignment="1">
      <alignment horizontal="center" wrapText="1"/>
    </xf>
    <xf numFmtId="49" fontId="1" fillId="0" borderId="0" xfId="20" applyNumberFormat="1" applyAlignment="1" applyProtection="1">
      <alignment horizontal="center" vertical="center" wrapText="1"/>
      <protection locked="0"/>
    </xf>
    <xf numFmtId="49" fontId="1" fillId="0" borderId="0" xfId="20" applyNumberFormat="1" applyAlignment="1" applyProtection="1">
      <alignment horizontal="left" vertical="center" wrapText="1"/>
      <protection locked="0"/>
    </xf>
    <xf numFmtId="168" fontId="1" fillId="0" borderId="0" xfId="20" applyNumberFormat="1" applyAlignment="1" applyProtection="1">
      <alignment horizontal="center" vertical="center" wrapText="1"/>
      <protection locked="0"/>
    </xf>
    <xf numFmtId="1" fontId="1" fillId="10" borderId="16" xfId="20" applyNumberFormat="1" applyFill="1" applyBorder="1" applyAlignment="1">
      <alignment horizontal="center"/>
    </xf>
    <xf numFmtId="0" fontId="1" fillId="10" borderId="16" xfId="20" applyFill="1" applyBorder="1"/>
    <xf numFmtId="0" fontId="20" fillId="10" borderId="16" xfId="20" applyFont="1" applyFill="1" applyBorder="1" applyAlignment="1">
      <alignment horizontal="center"/>
    </xf>
    <xf numFmtId="0" fontId="1" fillId="10" borderId="16" xfId="20" applyFill="1" applyBorder="1" applyAlignment="1">
      <alignment horizontal="center"/>
    </xf>
    <xf numFmtId="168" fontId="1" fillId="10" borderId="16" xfId="20" applyNumberFormat="1" applyFill="1" applyBorder="1" applyAlignment="1">
      <alignment horizontal="center"/>
    </xf>
    <xf numFmtId="0" fontId="1" fillId="10" borderId="16" xfId="20" applyFill="1" applyBorder="1" applyAlignment="1">
      <alignment horizontal="center" wrapText="1"/>
    </xf>
    <xf numFmtId="14" fontId="1" fillId="10" borderId="16" xfId="20" applyNumberFormat="1" applyFill="1" applyBorder="1" applyAlignment="1">
      <alignment horizontal="center"/>
    </xf>
    <xf numFmtId="14" fontId="1" fillId="10" borderId="16" xfId="20" applyNumberFormat="1" applyFill="1" applyBorder="1"/>
    <xf numFmtId="0" fontId="1" fillId="10" borderId="28" xfId="20" applyFill="1" applyBorder="1" applyAlignment="1">
      <alignment wrapText="1"/>
    </xf>
    <xf numFmtId="49" fontId="1" fillId="0" borderId="16" xfId="20" applyNumberFormat="1" applyBorder="1" applyAlignment="1">
      <alignment horizontal="center" vertical="top"/>
    </xf>
    <xf numFmtId="9" fontId="1" fillId="0" borderId="16" xfId="20" applyNumberFormat="1" applyBorder="1" applyAlignment="1">
      <alignment horizontal="center"/>
    </xf>
    <xf numFmtId="0" fontId="1" fillId="0" borderId="0" xfId="20" applyAlignment="1">
      <alignment wrapText="1"/>
    </xf>
    <xf numFmtId="0" fontId="1" fillId="0" borderId="46" xfId="20" applyBorder="1"/>
    <xf numFmtId="0" fontId="1" fillId="0" borderId="46" xfId="20" applyBorder="1" applyAlignment="1">
      <alignment horizontal="center"/>
    </xf>
    <xf numFmtId="168" fontId="1" fillId="0" borderId="46" xfId="20" applyNumberFormat="1" applyBorder="1" applyAlignment="1">
      <alignment horizontal="center"/>
    </xf>
    <xf numFmtId="9" fontId="1" fillId="0" borderId="46" xfId="20" applyNumberFormat="1" applyBorder="1" applyAlignment="1">
      <alignment horizontal="center"/>
    </xf>
    <xf numFmtId="0" fontId="1" fillId="0" borderId="30" xfId="20" applyBorder="1" applyAlignment="1">
      <alignment wrapText="1"/>
    </xf>
    <xf numFmtId="0" fontId="1" fillId="0" borderId="28" xfId="20" applyBorder="1" applyAlignment="1">
      <alignment wrapText="1"/>
    </xf>
    <xf numFmtId="0" fontId="1" fillId="0" borderId="0" xfId="20" applyAlignment="1">
      <alignment horizontal="center"/>
    </xf>
  </cellXfs>
  <cellStyles count="21">
    <cellStyle name="Currency 2" xfId="3" xr:uid="{27AD5216-6C46-47E1-828A-7037F3959380}"/>
    <cellStyle name="Currency 3" xfId="8" xr:uid="{4CADD08B-734F-4537-91A8-FC34188F445F}"/>
    <cellStyle name="Currency 4" xfId="13" xr:uid="{62217EDF-0D36-4466-B0C4-F876D1C1CF99}"/>
    <cellStyle name="Currency 5" xfId="15" xr:uid="{6711FF08-9888-4290-8575-2DC2EF5EDBD8}"/>
    <cellStyle name="Currency 6" xfId="18" xr:uid="{DBC68B0D-777E-44DC-A852-951E0DD20280}"/>
    <cellStyle name="Hyperlink" xfId="19" builtinId="8"/>
    <cellStyle name="Normal" xfId="0" builtinId="0"/>
    <cellStyle name="Normal 2" xfId="7" xr:uid="{82FDF8B5-031C-42B6-9063-9A615BC68969}"/>
    <cellStyle name="Normal 2 2 2" xfId="5" xr:uid="{F576D3A7-0F01-46AD-AA99-028B0F808459}"/>
    <cellStyle name="Normal 3" xfId="10" xr:uid="{6DAE62C4-4D1B-44A2-A8F0-7D00C0417860}"/>
    <cellStyle name="Normal 3 2" xfId="6" xr:uid="{F1F3CAD7-3A66-4A8E-ADAB-7B72ECF2BB78}"/>
    <cellStyle name="Normal 4" xfId="11" xr:uid="{75E45816-37A8-46AB-AA46-E34C93326C9C}"/>
    <cellStyle name="Normal 4 2" xfId="1" xr:uid="{23A1B312-B359-4A96-9B79-D24B169118F8}"/>
    <cellStyle name="Normal 5" xfId="14" xr:uid="{403ED6F7-A207-445D-9114-12BC0FCFE01B}"/>
    <cellStyle name="Normal 6" xfId="16" xr:uid="{FFA426AA-FE92-4B4C-A189-830480953707}"/>
    <cellStyle name="Normal 7" xfId="20" xr:uid="{0A3E238A-B054-4625-8793-4170E49F6524}"/>
    <cellStyle name="Normal 9" xfId="2" xr:uid="{B497C872-4C31-4BBB-B3CB-F62FCE8CA7D7}"/>
    <cellStyle name="Percent 2" xfId="4" xr:uid="{27127FEF-FA7A-445C-82D0-23BF02DCBFF9}"/>
    <cellStyle name="Percent 3" xfId="9" xr:uid="{7D6FE72B-C5C3-49EB-9F4B-B0AB472EC80D}"/>
    <cellStyle name="Percent 4" xfId="12" xr:uid="{9D95F4A2-3B3E-4F61-A6BB-1880FD747DDF}"/>
    <cellStyle name="Percent 5" xfId="17" xr:uid="{44B62C15-9F9D-41A8-AE94-C419C1F15B37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tif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3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gi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9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2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2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2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</xdr:colOff>
      <xdr:row>0</xdr:row>
      <xdr:rowOff>43815</xdr:rowOff>
    </xdr:from>
    <xdr:ext cx="1093341" cy="882763"/>
    <xdr:pic>
      <xdr:nvPicPr>
        <xdr:cNvPr id="5" name="image3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43815"/>
          <a:ext cx="1093341" cy="882763"/>
        </a:xfrm>
        <a:prstGeom prst="rect">
          <a:avLst/>
        </a:prstGeom>
      </xdr:spPr>
    </xdr:pic>
    <xdr:clientData/>
  </xdr:oneCellAnchor>
  <xdr:twoCellAnchor>
    <xdr:from>
      <xdr:col>6</xdr:col>
      <xdr:colOff>15240</xdr:colOff>
      <xdr:row>4</xdr:row>
      <xdr:rowOff>158114</xdr:rowOff>
    </xdr:from>
    <xdr:to>
      <xdr:col>12</xdr:col>
      <xdr:colOff>590550</xdr:colOff>
      <xdr:row>15</xdr:row>
      <xdr:rowOff>13335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AA91AD-4885-4141-8EEC-44BA9A5AD5B3}"/>
            </a:ext>
          </a:extLst>
        </xdr:cNvPr>
        <xdr:cNvSpPr txBox="1"/>
      </xdr:nvSpPr>
      <xdr:spPr>
        <a:xfrm>
          <a:off x="3615690" y="1615439"/>
          <a:ext cx="3318510" cy="1636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1902</xdr:rowOff>
    </xdr:from>
    <xdr:to>
      <xdr:col>5</xdr:col>
      <xdr:colOff>1905</xdr:colOff>
      <xdr:row>15</xdr:row>
      <xdr:rowOff>57149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94FD3E-813E-4EBB-A1E4-7D7B5BEB9162}"/>
            </a:ext>
          </a:extLst>
        </xdr:cNvPr>
        <xdr:cNvSpPr txBox="1"/>
      </xdr:nvSpPr>
      <xdr:spPr>
        <a:xfrm>
          <a:off x="0" y="1621152"/>
          <a:ext cx="3373755" cy="16744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148592</xdr:rowOff>
    </xdr:from>
    <xdr:to>
      <xdr:col>12</xdr:col>
      <xdr:colOff>723900</xdr:colOff>
      <xdr:row>21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281549-FCF6-44A8-96AA-9C2DBE25B9FE}"/>
            </a:ext>
          </a:extLst>
        </xdr:cNvPr>
        <xdr:cNvSpPr txBox="1"/>
      </xdr:nvSpPr>
      <xdr:spPr>
        <a:xfrm>
          <a:off x="0" y="3463292"/>
          <a:ext cx="8153400" cy="895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Bibles: 60% up front / 30% sale price</a:t>
          </a:r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B&amp;H Books: 58% up front / 30% sale price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LifeWay: no discount / standard 30% discount for LifeWay Authorized Dealers (Must order direct on LifeWay titles to receive a discount. Discount not passed on to distributors for LifeWay titles.)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276225</xdr:rowOff>
    </xdr:from>
    <xdr:to>
      <xdr:col>2</xdr:col>
      <xdr:colOff>38100</xdr:colOff>
      <xdr:row>4</xdr:row>
      <xdr:rowOff>80658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2EC9401-4F93-4AAB-A1E3-147F43F51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57275"/>
          <a:ext cx="1771650" cy="4807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70485</xdr:rowOff>
    </xdr:from>
    <xdr:ext cx="3041904" cy="446404"/>
    <xdr:pic>
      <xdr:nvPicPr>
        <xdr:cNvPr id="3" name="image14.jpeg">
          <a:extLst>
            <a:ext uri="{FF2B5EF4-FFF2-40B4-BE49-F238E27FC236}">
              <a16:creationId xmlns:a16="http://schemas.microsoft.com/office/drawing/2014/main" id="{48887028-AEA9-46B1-BFF0-F9A4312A9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0485"/>
          <a:ext cx="3041904" cy="446404"/>
        </a:xfrm>
        <a:prstGeom prst="rect">
          <a:avLst/>
        </a:prstGeom>
      </xdr:spPr>
    </xdr:pic>
    <xdr:clientData/>
  </xdr:oneCellAnchor>
  <xdr:twoCellAnchor>
    <xdr:from>
      <xdr:col>6</xdr:col>
      <xdr:colOff>15240</xdr:colOff>
      <xdr:row>4</xdr:row>
      <xdr:rowOff>129540</xdr:rowOff>
    </xdr:from>
    <xdr:to>
      <xdr:col>12</xdr:col>
      <xdr:colOff>590550</xdr:colOff>
      <xdr:row>13</xdr:row>
      <xdr:rowOff>160020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FAE2E8-EE54-454A-AF5C-70C01AA78EB3}"/>
            </a:ext>
          </a:extLst>
        </xdr:cNvPr>
        <xdr:cNvSpPr txBox="1"/>
      </xdr:nvSpPr>
      <xdr:spPr>
        <a:xfrm>
          <a:off x="3691890" y="1596390"/>
          <a:ext cx="3318510" cy="1487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3809</xdr:rowOff>
    </xdr:from>
    <xdr:to>
      <xdr:col>3</xdr:col>
      <xdr:colOff>441960</xdr:colOff>
      <xdr:row>13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6DECE7-A3B7-4CBF-9D59-38F8908FFBD5}"/>
            </a:ext>
          </a:extLst>
        </xdr:cNvPr>
        <xdr:cNvSpPr txBox="1"/>
      </xdr:nvSpPr>
      <xdr:spPr>
        <a:xfrm>
          <a:off x="0" y="1499234"/>
          <a:ext cx="3280410" cy="1405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20954</xdr:colOff>
      <xdr:row>14</xdr:row>
      <xdr:rowOff>14849</xdr:rowOff>
    </xdr:from>
    <xdr:to>
      <xdr:col>12</xdr:col>
      <xdr:colOff>590550</xdr:colOff>
      <xdr:row>15</xdr:row>
      <xdr:rowOff>123874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22BF6A6-45A3-4A9F-8D98-E0CFAD3CE257}"/>
            </a:ext>
          </a:extLst>
        </xdr:cNvPr>
        <xdr:cNvSpPr txBox="1"/>
      </xdr:nvSpPr>
      <xdr:spPr>
        <a:xfrm>
          <a:off x="20954" y="3100949"/>
          <a:ext cx="6989446" cy="270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David C Cook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0</xdr:col>
      <xdr:colOff>47625</xdr:colOff>
      <xdr:row>1</xdr:row>
      <xdr:rowOff>28575</xdr:rowOff>
    </xdr:from>
    <xdr:to>
      <xdr:col>2</xdr:col>
      <xdr:colOff>66675</xdr:colOff>
      <xdr:row>3</xdr:row>
      <xdr:rowOff>156858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CE9EFB8-4D4C-44D3-92AE-67DF7901B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38200"/>
          <a:ext cx="1771650" cy="4807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110490</xdr:rowOff>
    </xdr:from>
    <xdr:to>
      <xdr:col>12</xdr:col>
      <xdr:colOff>552450</xdr:colOff>
      <xdr:row>13</xdr:row>
      <xdr:rowOff>125730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0C15A2-938F-4758-B176-207D6AC6F50F}"/>
            </a:ext>
          </a:extLst>
        </xdr:cNvPr>
        <xdr:cNvSpPr txBox="1"/>
      </xdr:nvSpPr>
      <xdr:spPr>
        <a:xfrm>
          <a:off x="3762375" y="1548765"/>
          <a:ext cx="3429000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9524</xdr:colOff>
      <xdr:row>4</xdr:row>
      <xdr:rowOff>76199</xdr:rowOff>
    </xdr:from>
    <xdr:to>
      <xdr:col>4</xdr:col>
      <xdr:colOff>30480</xdr:colOff>
      <xdr:row>13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402C28-D817-4D6F-99B5-B355928637D0}"/>
            </a:ext>
          </a:extLst>
        </xdr:cNvPr>
        <xdr:cNvSpPr txBox="1"/>
      </xdr:nvSpPr>
      <xdr:spPr>
        <a:xfrm>
          <a:off x="9524" y="1592579"/>
          <a:ext cx="3968116" cy="1524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19048</xdr:colOff>
      <xdr:row>14</xdr:row>
      <xdr:rowOff>45720</xdr:rowOff>
    </xdr:from>
    <xdr:to>
      <xdr:col>12</xdr:col>
      <xdr:colOff>708659</xdr:colOff>
      <xdr:row>15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95E9F12-A187-4FED-BCA7-DFEFD0F057AF}"/>
            </a:ext>
          </a:extLst>
        </xdr:cNvPr>
        <xdr:cNvSpPr txBox="1"/>
      </xdr:nvSpPr>
      <xdr:spPr>
        <a:xfrm>
          <a:off x="19048" y="3185160"/>
          <a:ext cx="8477251" cy="264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receive your regular discount with DaySpring off SRP.</a:t>
          </a:r>
          <a:endParaRPr lang="en-US" sz="1050"/>
        </a:p>
      </xdr:txBody>
    </xdr:sp>
    <xdr:clientData/>
  </xdr:twoCellAnchor>
  <xdr:twoCellAnchor editAs="oneCell">
    <xdr:from>
      <xdr:col>0</xdr:col>
      <xdr:colOff>77511</xdr:colOff>
      <xdr:row>0</xdr:row>
      <xdr:rowOff>74295</xdr:rowOff>
    </xdr:from>
    <xdr:to>
      <xdr:col>1</xdr:col>
      <xdr:colOff>809625</xdr:colOff>
      <xdr:row>1</xdr:row>
      <xdr:rowOff>88097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8B3D34-01F7-443C-90D6-9E87AA10A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11" y="74295"/>
          <a:ext cx="1408389" cy="85200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171450</xdr:rowOff>
    </xdr:from>
    <xdr:to>
      <xdr:col>2</xdr:col>
      <xdr:colOff>38100</xdr:colOff>
      <xdr:row>4</xdr:row>
      <xdr:rowOff>52083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BD3E30D-F2A6-4C35-A0C1-5215166B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09650"/>
          <a:ext cx="1771650" cy="4807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4</xdr:col>
      <xdr:colOff>68580</xdr:colOff>
      <xdr:row>15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94B0AC-03AE-4D91-95B9-24AE29C82D9A}"/>
            </a:ext>
          </a:extLst>
        </xdr:cNvPr>
        <xdr:cNvSpPr txBox="1"/>
      </xdr:nvSpPr>
      <xdr:spPr>
        <a:xfrm>
          <a:off x="0" y="981076"/>
          <a:ext cx="2506980" cy="15411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74295</xdr:rowOff>
    </xdr:from>
    <xdr:to>
      <xdr:col>12</xdr:col>
      <xdr:colOff>701040</xdr:colOff>
      <xdr:row>17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D8D907-FA74-4174-8404-6644BD9FEC02}"/>
            </a:ext>
          </a:extLst>
        </xdr:cNvPr>
        <xdr:cNvSpPr txBox="1"/>
      </xdr:nvSpPr>
      <xdr:spPr>
        <a:xfrm>
          <a:off x="0" y="3495675"/>
          <a:ext cx="848868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/>
            <a:t>58% discount off listed price maintaining</a:t>
          </a:r>
          <a:r>
            <a:rPr lang="en-US" sz="1050" baseline="0"/>
            <a:t> 40% margin. Discount has also been passed on to distributor.</a:t>
          </a:r>
          <a:endParaRPr lang="en-US" sz="1050"/>
        </a:p>
      </xdr:txBody>
    </xdr:sp>
    <xdr:clientData/>
  </xdr:twoCellAnchor>
  <xdr:oneCellAnchor>
    <xdr:from>
      <xdr:col>0</xdr:col>
      <xdr:colOff>58010</xdr:colOff>
      <xdr:row>0</xdr:row>
      <xdr:rowOff>66675</xdr:rowOff>
    </xdr:from>
    <xdr:ext cx="1380265" cy="1110014"/>
    <xdr:pic>
      <xdr:nvPicPr>
        <xdr:cNvPr id="5" name="Picture 4">
          <a:extLst>
            <a:ext uri="{FF2B5EF4-FFF2-40B4-BE49-F238E27FC236}">
              <a16:creationId xmlns:a16="http://schemas.microsoft.com/office/drawing/2014/main" id="{C15F6634-F3EE-42AD-A10F-0EDD773C0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0" y="66675"/>
          <a:ext cx="1380265" cy="1110014"/>
        </a:xfrm>
        <a:prstGeom prst="rect">
          <a:avLst/>
        </a:prstGeom>
      </xdr:spPr>
    </xdr:pic>
    <xdr:clientData/>
  </xdr:oneCellAnchor>
  <xdr:twoCellAnchor>
    <xdr:from>
      <xdr:col>6</xdr:col>
      <xdr:colOff>22860</xdr:colOff>
      <xdr:row>5</xdr:row>
      <xdr:rowOff>152400</xdr:rowOff>
    </xdr:from>
    <xdr:to>
      <xdr:col>12</xdr:col>
      <xdr:colOff>590550</xdr:colOff>
      <xdr:row>15</xdr:row>
      <xdr:rowOff>34290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20D171-F7C7-4746-AC4D-B99A4E1E02CC}"/>
            </a:ext>
          </a:extLst>
        </xdr:cNvPr>
        <xdr:cNvSpPr txBox="1"/>
      </xdr:nvSpPr>
      <xdr:spPr>
        <a:xfrm>
          <a:off x="3766185" y="1885950"/>
          <a:ext cx="3463290" cy="1501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3</xdr:row>
      <xdr:rowOff>0</xdr:rowOff>
    </xdr:from>
    <xdr:to>
      <xdr:col>2</xdr:col>
      <xdr:colOff>76200</xdr:colOff>
      <xdr:row>5</xdr:row>
      <xdr:rowOff>61608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7E5EBAD-ED7F-4BF0-955C-16E48CBD8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14450"/>
          <a:ext cx="1771650" cy="4807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</xdr:colOff>
      <xdr:row>0</xdr:row>
      <xdr:rowOff>64770</xdr:rowOff>
    </xdr:from>
    <xdr:ext cx="2916047" cy="889253"/>
    <xdr:pic>
      <xdr:nvPicPr>
        <xdr:cNvPr id="2" name="image9.jpeg">
          <a:extLst>
            <a:ext uri="{FF2B5EF4-FFF2-40B4-BE49-F238E27FC236}">
              <a16:creationId xmlns:a16="http://schemas.microsoft.com/office/drawing/2014/main" id="{46A2A035-D1BA-45C4-B786-F8D60FE8E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" y="64770"/>
          <a:ext cx="2916047" cy="889253"/>
        </a:xfrm>
        <a:prstGeom prst="rect">
          <a:avLst/>
        </a:prstGeom>
      </xdr:spPr>
    </xdr:pic>
    <xdr:clientData/>
  </xdr:oneCellAnchor>
  <xdr:twoCellAnchor>
    <xdr:from>
      <xdr:col>5</xdr:col>
      <xdr:colOff>224790</xdr:colOff>
      <xdr:row>5</xdr:row>
      <xdr:rowOff>127634</xdr:rowOff>
    </xdr:from>
    <xdr:to>
      <xdr:col>12</xdr:col>
      <xdr:colOff>600075</xdr:colOff>
      <xdr:row>15</xdr:row>
      <xdr:rowOff>68580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04E6D1-4C45-4023-AB72-19A911EC9203}"/>
            </a:ext>
          </a:extLst>
        </xdr:cNvPr>
        <xdr:cNvSpPr txBox="1"/>
      </xdr:nvSpPr>
      <xdr:spPr>
        <a:xfrm>
          <a:off x="3672840" y="2165984"/>
          <a:ext cx="3347085" cy="15601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3808</xdr:rowOff>
    </xdr:from>
    <xdr:to>
      <xdr:col>3</xdr:col>
      <xdr:colOff>400050</xdr:colOff>
      <xdr:row>15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3B1999-E52A-436E-87B5-C72A0FD4B733}"/>
            </a:ext>
          </a:extLst>
        </xdr:cNvPr>
        <xdr:cNvSpPr txBox="1"/>
      </xdr:nvSpPr>
      <xdr:spPr>
        <a:xfrm>
          <a:off x="0" y="2070733"/>
          <a:ext cx="3238500" cy="1483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53339</xdr:rowOff>
    </xdr:from>
    <xdr:to>
      <xdr:col>12</xdr:col>
      <xdr:colOff>670560</xdr:colOff>
      <xdr:row>18</xdr:row>
      <xdr:rowOff>666750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C03C77-40F1-4E17-952E-6AD72DA129C3}"/>
            </a:ext>
          </a:extLst>
        </xdr:cNvPr>
        <xdr:cNvSpPr txBox="1"/>
      </xdr:nvSpPr>
      <xdr:spPr>
        <a:xfrm>
          <a:off x="0" y="3931919"/>
          <a:ext cx="8191500" cy="948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 discount off list price (upfront discounts).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Frontlist Titles: on-sale through August 2022, Code: WINSUM22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100+ units = +5% discount + 90 days dating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50 - 99 units = +3% discount + 90 days dating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1 - 49 units = standard discount + 90 days dating</a:t>
          </a:r>
        </a:p>
      </xdr:txBody>
    </xdr:sp>
    <xdr:clientData/>
  </xdr:twoCellAnchor>
  <xdr:twoCellAnchor editAs="oneCell">
    <xdr:from>
      <xdr:col>0</xdr:col>
      <xdr:colOff>66675</xdr:colOff>
      <xdr:row>3</xdr:row>
      <xdr:rowOff>19050</xdr:rowOff>
    </xdr:from>
    <xdr:to>
      <xdr:col>2</xdr:col>
      <xdr:colOff>85725</xdr:colOff>
      <xdr:row>4</xdr:row>
      <xdr:rowOff>204483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1C2AF83-0D4B-46E5-88D8-C5F5344FA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52525"/>
          <a:ext cx="1771650" cy="4807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34924</xdr:rowOff>
    </xdr:from>
    <xdr:to>
      <xdr:col>2</xdr:col>
      <xdr:colOff>1236345</xdr:colOff>
      <xdr:row>0</xdr:row>
      <xdr:rowOff>293370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E3BE4F31-3A6B-484F-A093-80C673337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34924"/>
          <a:ext cx="2482215" cy="2584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152400</xdr:rowOff>
    </xdr:from>
    <xdr:to>
      <xdr:col>12</xdr:col>
      <xdr:colOff>581025</xdr:colOff>
      <xdr:row>14</xdr:row>
      <xdr:rowOff>122701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DF265-8BF2-4D71-A158-061142B2C150}"/>
            </a:ext>
          </a:extLst>
        </xdr:cNvPr>
        <xdr:cNvSpPr txBox="1"/>
      </xdr:nvSpPr>
      <xdr:spPr>
        <a:xfrm>
          <a:off x="3771900" y="1952625"/>
          <a:ext cx="3448050" cy="1427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15</xdr:row>
      <xdr:rowOff>22860</xdr:rowOff>
    </xdr:from>
    <xdr:to>
      <xdr:col>12</xdr:col>
      <xdr:colOff>632460</xdr:colOff>
      <xdr:row>18</xdr:row>
      <xdr:rowOff>53340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8E8719-E9FB-4FAB-9D71-F774A30D28A9}"/>
            </a:ext>
          </a:extLst>
        </xdr:cNvPr>
        <xdr:cNvSpPr txBox="1"/>
      </xdr:nvSpPr>
      <xdr:spPr>
        <a:xfrm>
          <a:off x="1" y="3512820"/>
          <a:ext cx="8420099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receive a 46% discount on the list price, use promo code MUNCE20. To take advantage of the promo code, call IVP's Customer Contact Center at 800-843-9487 and mention the promo code. This will only apply to the titles advertised in the catalog.</a:t>
          </a:r>
          <a:endParaRPr lang="en-US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447674</xdr:colOff>
      <xdr:row>2</xdr:row>
      <xdr:rowOff>70966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F835D5-34FE-4097-8336-25A57816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4" cy="11853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99060</xdr:rowOff>
    </xdr:from>
    <xdr:to>
      <xdr:col>4</xdr:col>
      <xdr:colOff>47624</xdr:colOff>
      <xdr:row>14</xdr:row>
      <xdr:rowOff>117231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4831D5-2610-4B3C-9F13-F4F63F349666}"/>
            </a:ext>
          </a:extLst>
        </xdr:cNvPr>
        <xdr:cNvSpPr txBox="1"/>
      </xdr:nvSpPr>
      <xdr:spPr>
        <a:xfrm>
          <a:off x="0" y="1805940"/>
          <a:ext cx="3994784" cy="152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247650</xdr:colOff>
      <xdr:row>0</xdr:row>
      <xdr:rowOff>933450</xdr:rowOff>
    </xdr:from>
    <xdr:to>
      <xdr:col>2</xdr:col>
      <xdr:colOff>266700</xdr:colOff>
      <xdr:row>3</xdr:row>
      <xdr:rowOff>137808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9058E06-F58F-448F-871E-B99465DF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33450"/>
          <a:ext cx="1771650" cy="4807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</xdr:colOff>
      <xdr:row>5</xdr:row>
      <xdr:rowOff>89535</xdr:rowOff>
    </xdr:from>
    <xdr:to>
      <xdr:col>12</xdr:col>
      <xdr:colOff>552450</xdr:colOff>
      <xdr:row>14</xdr:row>
      <xdr:rowOff>139065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39E9B7-7159-4044-B042-E2821C709619}"/>
            </a:ext>
          </a:extLst>
        </xdr:cNvPr>
        <xdr:cNvSpPr txBox="1"/>
      </xdr:nvSpPr>
      <xdr:spPr>
        <a:xfrm>
          <a:off x="3678554" y="1708785"/>
          <a:ext cx="3293746" cy="1506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5</xdr:row>
      <xdr:rowOff>142874</xdr:rowOff>
    </xdr:from>
    <xdr:to>
      <xdr:col>3</xdr:col>
      <xdr:colOff>403860</xdr:colOff>
      <xdr:row>14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556FD6-B364-43A2-8D23-5FCB51CDA13F}"/>
            </a:ext>
          </a:extLst>
        </xdr:cNvPr>
        <xdr:cNvSpPr txBox="1"/>
      </xdr:nvSpPr>
      <xdr:spPr>
        <a:xfrm>
          <a:off x="9525" y="981074"/>
          <a:ext cx="2223135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93345</xdr:rowOff>
    </xdr:from>
    <xdr:to>
      <xdr:col>12</xdr:col>
      <xdr:colOff>542925</xdr:colOff>
      <xdr:row>17</xdr:row>
      <xdr:rowOff>78153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59F25D-7394-4798-932C-6E1C5A840324}"/>
            </a:ext>
          </a:extLst>
        </xdr:cNvPr>
        <xdr:cNvSpPr txBox="1"/>
      </xdr:nvSpPr>
      <xdr:spPr>
        <a:xfrm>
          <a:off x="0" y="3331845"/>
          <a:ext cx="6962775" cy="289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off SRP.</a:t>
          </a:r>
          <a:endParaRPr lang="en-US" sz="1050"/>
        </a:p>
      </xdr:txBody>
    </xdr:sp>
    <xdr:clientData/>
  </xdr:twoCellAnchor>
  <xdr:oneCellAnchor>
    <xdr:from>
      <xdr:col>0</xdr:col>
      <xdr:colOff>51435</xdr:colOff>
      <xdr:row>0</xdr:row>
      <xdr:rowOff>116205</xdr:rowOff>
    </xdr:from>
    <xdr:ext cx="1929765" cy="552090"/>
    <xdr:pic>
      <xdr:nvPicPr>
        <xdr:cNvPr id="6" name="Picture 5">
          <a:extLst>
            <a:ext uri="{FF2B5EF4-FFF2-40B4-BE49-F238E27FC236}">
              <a16:creationId xmlns:a16="http://schemas.microsoft.com/office/drawing/2014/main" id="{7CA12884-2796-4205-BA9A-7B44875D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116205"/>
          <a:ext cx="1929765" cy="552090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1</xdr:row>
      <xdr:rowOff>219075</xdr:rowOff>
    </xdr:from>
    <xdr:to>
      <xdr:col>2</xdr:col>
      <xdr:colOff>76200</xdr:colOff>
      <xdr:row>4</xdr:row>
      <xdr:rowOff>33033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7422A85-CB97-4D23-B3D1-6756BF009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0125"/>
          <a:ext cx="1771650" cy="4807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106680</xdr:rowOff>
    </xdr:from>
    <xdr:to>
      <xdr:col>4</xdr:col>
      <xdr:colOff>91440</xdr:colOff>
      <xdr:row>13</xdr:row>
      <xdr:rowOff>83819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743DF4-080C-4FC2-A2CB-617B433C2BBE}"/>
            </a:ext>
          </a:extLst>
        </xdr:cNvPr>
        <xdr:cNvSpPr txBox="1"/>
      </xdr:nvSpPr>
      <xdr:spPr>
        <a:xfrm>
          <a:off x="0" y="1920240"/>
          <a:ext cx="3878580" cy="1485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99061</xdr:rowOff>
    </xdr:from>
    <xdr:to>
      <xdr:col>12</xdr:col>
      <xdr:colOff>685800</xdr:colOff>
      <xdr:row>15</xdr:row>
      <xdr:rowOff>106681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60284D-3A76-41BC-B472-71EEDD32364B}"/>
            </a:ext>
          </a:extLst>
        </xdr:cNvPr>
        <xdr:cNvSpPr txBox="1"/>
      </xdr:nvSpPr>
      <xdr:spPr>
        <a:xfrm>
          <a:off x="0" y="3421381"/>
          <a:ext cx="820674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Notes: Accounts will receive upfront discount off the sale prices. $150 net orders receive free freight.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91441</xdr:colOff>
      <xdr:row>4</xdr:row>
      <xdr:rowOff>95250</xdr:rowOff>
    </xdr:from>
    <xdr:to>
      <xdr:col>12</xdr:col>
      <xdr:colOff>590551</xdr:colOff>
      <xdr:row>13</xdr:row>
      <xdr:rowOff>32385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4DCA17-6587-41FB-B4B0-6CAB0CB8B48B}"/>
            </a:ext>
          </a:extLst>
        </xdr:cNvPr>
        <xdr:cNvSpPr txBox="1"/>
      </xdr:nvSpPr>
      <xdr:spPr>
        <a:xfrm>
          <a:off x="4061461" y="1908810"/>
          <a:ext cx="4050030" cy="14458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oneCellAnchor>
    <xdr:from>
      <xdr:col>0</xdr:col>
      <xdr:colOff>60959</xdr:colOff>
      <xdr:row>0</xdr:row>
      <xdr:rowOff>297180</xdr:rowOff>
    </xdr:from>
    <xdr:ext cx="3387091" cy="415793"/>
    <xdr:pic>
      <xdr:nvPicPr>
        <xdr:cNvPr id="6" name="Picture 5">
          <a:extLst>
            <a:ext uri="{FF2B5EF4-FFF2-40B4-BE49-F238E27FC236}">
              <a16:creationId xmlns:a16="http://schemas.microsoft.com/office/drawing/2014/main" id="{FAD4C15C-1590-443E-9FED-BE2C85872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297180"/>
          <a:ext cx="3387091" cy="415793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1</xdr:row>
      <xdr:rowOff>171450</xdr:rowOff>
    </xdr:from>
    <xdr:to>
      <xdr:col>2</xdr:col>
      <xdr:colOff>47625</xdr:colOff>
      <xdr:row>3</xdr:row>
      <xdr:rowOff>128283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0FCCB5-7D03-4FCA-909C-27B6FF2BD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00"/>
          <a:ext cx="1771650" cy="4807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80009</xdr:colOff>
      <xdr:row>0</xdr:row>
      <xdr:rowOff>55245</xdr:rowOff>
    </xdr:from>
    <xdr:ext cx="1811087" cy="916305"/>
    <xdr:pic>
      <xdr:nvPicPr>
        <xdr:cNvPr id="5" name="image24.jpeg">
          <a:extLst>
            <a:ext uri="{FF2B5EF4-FFF2-40B4-BE49-F238E27FC236}">
              <a16:creationId xmlns:a16="http://schemas.microsoft.com/office/drawing/2014/main" id="{9DDE3DC9-03FB-42FE-A796-CA0061E5E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" y="55245"/>
          <a:ext cx="1811087" cy="916305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13335</xdr:rowOff>
    </xdr:from>
    <xdr:to>
      <xdr:col>12</xdr:col>
      <xdr:colOff>581025</xdr:colOff>
      <xdr:row>14</xdr:row>
      <xdr:rowOff>78105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526FE3E-0B35-4C43-9704-126D036AE338}"/>
            </a:ext>
          </a:extLst>
        </xdr:cNvPr>
        <xdr:cNvSpPr txBox="1"/>
      </xdr:nvSpPr>
      <xdr:spPr>
        <a:xfrm>
          <a:off x="3689985" y="1623060"/>
          <a:ext cx="3310890" cy="1522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26669</xdr:colOff>
      <xdr:row>5</xdr:row>
      <xdr:rowOff>7619</xdr:rowOff>
    </xdr:from>
    <xdr:to>
      <xdr:col>5</xdr:col>
      <xdr:colOff>123824</xdr:colOff>
      <xdr:row>14</xdr:row>
      <xdr:rowOff>106680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0908B8-0DAA-4585-8B9C-EF828DC07338}"/>
            </a:ext>
          </a:extLst>
        </xdr:cNvPr>
        <xdr:cNvSpPr txBox="1"/>
      </xdr:nvSpPr>
      <xdr:spPr>
        <a:xfrm>
          <a:off x="26669" y="1638299"/>
          <a:ext cx="4067175" cy="1607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9527</xdr:rowOff>
    </xdr:from>
    <xdr:to>
      <xdr:col>12</xdr:col>
      <xdr:colOff>723900</xdr:colOff>
      <xdr:row>21</xdr:row>
      <xdr:rowOff>83821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2BB39C9-06A3-4794-ADD0-BEC15B1C01F5}"/>
            </a:ext>
          </a:extLst>
        </xdr:cNvPr>
        <xdr:cNvSpPr txBox="1"/>
      </xdr:nvSpPr>
      <xdr:spPr>
        <a:xfrm>
          <a:off x="0" y="3316607"/>
          <a:ext cx="8244840" cy="1080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/>
            <a:t>Freight Charges: Order $150 - $499 = 15%; Order $500 - $1499 = 12%; Order $1500 - $2499 = 9%; Order $2500+ = 7%</a:t>
          </a:r>
        </a:p>
        <a:p>
          <a:r>
            <a:rPr lang="en-US"/>
            <a:t>$250 Opening Order</a:t>
          </a:r>
        </a:p>
        <a:p>
          <a:r>
            <a:rPr lang="en-US"/>
            <a:t>$100 Minimum Reorder</a:t>
          </a:r>
        </a:p>
        <a:p>
          <a:r>
            <a:rPr lang="en-US"/>
            <a:t>Smaller Item Minimums: $0 - $2.99 sold in quantities of 6; $3.00 - $5.99 sold in quantities of 4; $6.00 - $8.99 sold in quantities of 2</a:t>
          </a:r>
        </a:p>
        <a:p>
          <a:pPr eaLnBrk="1" fontAlgn="auto" latinLnBrk="0" hangingPunct="1"/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1</xdr:row>
      <xdr:rowOff>314325</xdr:rowOff>
    </xdr:from>
    <xdr:to>
      <xdr:col>2</xdr:col>
      <xdr:colOff>66675</xdr:colOff>
      <xdr:row>4</xdr:row>
      <xdr:rowOff>118758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76079AF-8864-44A4-AD6C-1E50551A8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95375"/>
          <a:ext cx="1771650" cy="4807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62866</xdr:colOff>
      <xdr:row>0</xdr:row>
      <xdr:rowOff>62865</xdr:rowOff>
    </xdr:from>
    <xdr:ext cx="1318260" cy="989918"/>
    <xdr:pic>
      <xdr:nvPicPr>
        <xdr:cNvPr id="2" name="image13.jpeg">
          <a:extLst>
            <a:ext uri="{FF2B5EF4-FFF2-40B4-BE49-F238E27FC236}">
              <a16:creationId xmlns:a16="http://schemas.microsoft.com/office/drawing/2014/main" id="{B4C81D6D-BFBD-497D-ACF0-B85D2F278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6" y="62865"/>
          <a:ext cx="1318260" cy="989918"/>
        </a:xfrm>
        <a:prstGeom prst="rect">
          <a:avLst/>
        </a:prstGeom>
      </xdr:spPr>
    </xdr:pic>
    <xdr:clientData/>
  </xdr:oneCellAnchor>
  <xdr:twoCellAnchor>
    <xdr:from>
      <xdr:col>6</xdr:col>
      <xdr:colOff>20955</xdr:colOff>
      <xdr:row>6</xdr:row>
      <xdr:rowOff>108584</xdr:rowOff>
    </xdr:from>
    <xdr:to>
      <xdr:col>12</xdr:col>
      <xdr:colOff>581025</xdr:colOff>
      <xdr:row>15</xdr:row>
      <xdr:rowOff>127634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385F73-C5AE-4C54-B010-F033E5D13A7E}"/>
            </a:ext>
          </a:extLst>
        </xdr:cNvPr>
        <xdr:cNvSpPr txBox="1"/>
      </xdr:nvSpPr>
      <xdr:spPr>
        <a:xfrm>
          <a:off x="3697605" y="1765934"/>
          <a:ext cx="330327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121920</xdr:rowOff>
    </xdr:from>
    <xdr:to>
      <xdr:col>5</xdr:col>
      <xdr:colOff>57150</xdr:colOff>
      <xdr:row>15</xdr:row>
      <xdr:rowOff>160019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8DBCF3-D547-4784-B6FA-92776B1C9F97}"/>
            </a:ext>
          </a:extLst>
        </xdr:cNvPr>
        <xdr:cNvSpPr txBox="1"/>
      </xdr:nvSpPr>
      <xdr:spPr>
        <a:xfrm>
          <a:off x="0" y="1788795"/>
          <a:ext cx="3371850" cy="1495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15240</xdr:colOff>
      <xdr:row>16</xdr:row>
      <xdr:rowOff>68580</xdr:rowOff>
    </xdr:from>
    <xdr:to>
      <xdr:col>12</xdr:col>
      <xdr:colOff>7620</xdr:colOff>
      <xdr:row>18</xdr:row>
      <xdr:rowOff>121920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E7ECB2-9F7E-411A-BC7A-9AF2A5FEDE74}"/>
            </a:ext>
          </a:extLst>
        </xdr:cNvPr>
        <xdr:cNvSpPr txBox="1"/>
      </xdr:nvSpPr>
      <xdr:spPr>
        <a:xfrm>
          <a:off x="15240" y="2750820"/>
          <a:ext cx="73075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Order directly from Anchor.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38100</xdr:rowOff>
    </xdr:from>
    <xdr:to>
      <xdr:col>2</xdr:col>
      <xdr:colOff>19050</xdr:colOff>
      <xdr:row>6</xdr:row>
      <xdr:rowOff>23508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18429C-DF65-4DA1-9B94-6548A74C7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675"/>
          <a:ext cx="1771650" cy="480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74295</xdr:rowOff>
    </xdr:from>
    <xdr:to>
      <xdr:col>3</xdr:col>
      <xdr:colOff>297256</xdr:colOff>
      <xdr:row>0</xdr:row>
      <xdr:rowOff>733877</xdr:rowOff>
    </xdr:to>
    <xdr:pic>
      <xdr:nvPicPr>
        <xdr:cNvPr id="4" name="image3.jpeg">
          <a:extLst>
            <a:ext uri="{FF2B5EF4-FFF2-40B4-BE49-F238E27FC236}">
              <a16:creationId xmlns:a16="http://schemas.microsoft.com/office/drawing/2014/main" id="{88F4E0AB-18FF-4205-B2EB-BDC16A27B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74295"/>
          <a:ext cx="2905201" cy="659582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5</xdr:row>
      <xdr:rowOff>30480</xdr:rowOff>
    </xdr:from>
    <xdr:to>
      <xdr:col>13</xdr:col>
      <xdr:colOff>0</xdr:colOff>
      <xdr:row>14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7C703E-EA9F-42A6-B3C5-78433410F57F}"/>
            </a:ext>
          </a:extLst>
        </xdr:cNvPr>
        <xdr:cNvSpPr txBox="1"/>
      </xdr:nvSpPr>
      <xdr:spPr>
        <a:xfrm>
          <a:off x="3686175" y="1535430"/>
          <a:ext cx="3343275" cy="1531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133348</xdr:rowOff>
    </xdr:from>
    <xdr:to>
      <xdr:col>4</xdr:col>
      <xdr:colOff>30480</xdr:colOff>
      <xdr:row>14</xdr:row>
      <xdr:rowOff>45720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83E620-0EC1-4084-8E3E-520CB17F0FD0}"/>
            </a:ext>
          </a:extLst>
        </xdr:cNvPr>
        <xdr:cNvSpPr txBox="1"/>
      </xdr:nvSpPr>
      <xdr:spPr>
        <a:xfrm>
          <a:off x="0" y="1443988"/>
          <a:ext cx="3992880" cy="1588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30480</xdr:rowOff>
    </xdr:from>
    <xdr:to>
      <xdr:col>13</xdr:col>
      <xdr:colOff>9524</xdr:colOff>
      <xdr:row>17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43CCEB-4998-4379-B38B-779179E93185}"/>
            </a:ext>
          </a:extLst>
        </xdr:cNvPr>
        <xdr:cNvSpPr txBox="1"/>
      </xdr:nvSpPr>
      <xdr:spPr>
        <a:xfrm>
          <a:off x="0" y="3230880"/>
          <a:ext cx="8261984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Notes: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Munce accounts will receive their normal up-front discount of 45% off of the sale prices.</a:t>
          </a:r>
        </a:p>
      </xdr:txBody>
    </xdr:sp>
    <xdr:clientData/>
  </xdr:twoCellAnchor>
  <xdr:twoCellAnchor editAs="oneCell">
    <xdr:from>
      <xdr:col>0</xdr:col>
      <xdr:colOff>0</xdr:colOff>
      <xdr:row>1</xdr:row>
      <xdr:rowOff>133350</xdr:rowOff>
    </xdr:from>
    <xdr:to>
      <xdr:col>2</xdr:col>
      <xdr:colOff>19050</xdr:colOff>
      <xdr:row>4</xdr:row>
      <xdr:rowOff>42558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1063846-F779-495D-8E19-F64D40A36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0"/>
          <a:ext cx="1771650" cy="48070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3CC723C1-EA08-448D-BE37-ACF16AEA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42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247984</xdr:colOff>
      <xdr:row>2</xdr:row>
      <xdr:rowOff>281940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1F3492-CD94-4063-863D-C8ED66FD4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6484" cy="1219200"/>
        </a:xfrm>
        <a:prstGeom prst="rect">
          <a:avLst/>
        </a:prstGeom>
      </xdr:spPr>
    </xdr:pic>
    <xdr:clientData/>
  </xdr:twoCellAnchor>
  <xdr:twoCellAnchor>
    <xdr:from>
      <xdr:col>6</xdr:col>
      <xdr:colOff>17146</xdr:colOff>
      <xdr:row>5</xdr:row>
      <xdr:rowOff>17144</xdr:rowOff>
    </xdr:from>
    <xdr:to>
      <xdr:col>12</xdr:col>
      <xdr:colOff>571500</xdr:colOff>
      <xdr:row>13</xdr:row>
      <xdr:rowOff>104822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6E0C5E-E2C7-4127-85B3-A6074FDA8B50}"/>
            </a:ext>
          </a:extLst>
        </xdr:cNvPr>
        <xdr:cNvSpPr txBox="1"/>
      </xdr:nvSpPr>
      <xdr:spPr>
        <a:xfrm>
          <a:off x="3560446" y="1712594"/>
          <a:ext cx="3297554" cy="13830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28575</xdr:colOff>
      <xdr:row>5</xdr:row>
      <xdr:rowOff>28574</xdr:rowOff>
    </xdr:from>
    <xdr:to>
      <xdr:col>5</xdr:col>
      <xdr:colOff>66675</xdr:colOff>
      <xdr:row>13</xdr:row>
      <xdr:rowOff>145317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21AC6C-C72B-40B7-A753-8B7E2F874F28}"/>
            </a:ext>
          </a:extLst>
        </xdr:cNvPr>
        <xdr:cNvSpPr txBox="1"/>
      </xdr:nvSpPr>
      <xdr:spPr>
        <a:xfrm>
          <a:off x="28575" y="1724024"/>
          <a:ext cx="3352800" cy="1412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</a:t>
          </a:r>
          <a:r>
            <a:rPr lang="en-US" sz="900" u="sng"/>
            <a:t>________</a:t>
          </a:r>
          <a:r>
            <a:rPr lang="en-US" sz="900"/>
            <a:t>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96520</xdr:rowOff>
    </xdr:from>
    <xdr:to>
      <xdr:col>12</xdr:col>
      <xdr:colOff>701040</xdr:colOff>
      <xdr:row>15</xdr:row>
      <xdr:rowOff>388620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A71E0D9-4673-4547-A915-4456F10E306D}"/>
            </a:ext>
          </a:extLst>
        </xdr:cNvPr>
        <xdr:cNvSpPr txBox="1"/>
      </xdr:nvSpPr>
      <xdr:spPr>
        <a:xfrm>
          <a:off x="0" y="4660900"/>
          <a:ext cx="8221980" cy="688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Sabina DVD Promo price: $16.97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55% discount to retailers through Anchor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Products: Order through Anchor - extended discounts through Anchor to keep your margin at 40%; Books set up at Anchor @ $5.00 net for Munce stores</a:t>
          </a:r>
          <a:r>
            <a:rPr lang="en-US" sz="1050"/>
            <a:t> </a:t>
          </a:r>
        </a:p>
      </xdr:txBody>
    </xdr:sp>
    <xdr:clientData/>
  </xdr:twoCellAnchor>
  <xdr:twoCellAnchor editAs="oneCell">
    <xdr:from>
      <xdr:col>0</xdr:col>
      <xdr:colOff>95250</xdr:colOff>
      <xdr:row>3</xdr:row>
      <xdr:rowOff>70485</xdr:rowOff>
    </xdr:from>
    <xdr:to>
      <xdr:col>2</xdr:col>
      <xdr:colOff>114300</xdr:colOff>
      <xdr:row>5</xdr:row>
      <xdr:rowOff>7620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012B54-5347-4E19-BB10-35A58F56A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18285"/>
          <a:ext cx="2114550" cy="531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91440</xdr:rowOff>
    </xdr:from>
    <xdr:ext cx="1258925" cy="836944"/>
    <xdr:pic>
      <xdr:nvPicPr>
        <xdr:cNvPr id="4" name="image3.jpeg">
          <a:extLst>
            <a:ext uri="{FF2B5EF4-FFF2-40B4-BE49-F238E27FC236}">
              <a16:creationId xmlns:a16="http://schemas.microsoft.com/office/drawing/2014/main" id="{A639A769-BCEC-4121-BBC5-B48CF616D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91440"/>
          <a:ext cx="1258925" cy="83694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15</xdr:row>
      <xdr:rowOff>114299</xdr:rowOff>
    </xdr:from>
    <xdr:to>
      <xdr:col>13</xdr:col>
      <xdr:colOff>15240</xdr:colOff>
      <xdr:row>17</xdr:row>
      <xdr:rowOff>106680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5DE2A9E-EC33-42A2-9676-A401FF703C6A}"/>
            </a:ext>
          </a:extLst>
        </xdr:cNvPr>
        <xdr:cNvSpPr txBox="1"/>
      </xdr:nvSpPr>
      <xdr:spPr>
        <a:xfrm>
          <a:off x="0" y="3337559"/>
          <a:ext cx="8267700" cy="388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Barbour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0</xdr:col>
      <xdr:colOff>0</xdr:colOff>
      <xdr:row>5</xdr:row>
      <xdr:rowOff>53340</xdr:rowOff>
    </xdr:from>
    <xdr:to>
      <xdr:col>3</xdr:col>
      <xdr:colOff>480060</xdr:colOff>
      <xdr:row>14</xdr:row>
      <xdr:rowOff>160020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561C341-EB87-4E55-AEF5-8EFCD548FBE3}"/>
            </a:ext>
          </a:extLst>
        </xdr:cNvPr>
        <xdr:cNvSpPr txBox="1"/>
      </xdr:nvSpPr>
      <xdr:spPr>
        <a:xfrm>
          <a:off x="0" y="1531620"/>
          <a:ext cx="3893820" cy="1615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6</xdr:col>
      <xdr:colOff>9525</xdr:colOff>
      <xdr:row>5</xdr:row>
      <xdr:rowOff>3114</xdr:rowOff>
    </xdr:from>
    <xdr:to>
      <xdr:col>13</xdr:col>
      <xdr:colOff>9524</xdr:colOff>
      <xdr:row>14</xdr:row>
      <xdr:rowOff>160020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267836B-AC6E-48DC-9A91-CA537C11A090}"/>
            </a:ext>
          </a:extLst>
        </xdr:cNvPr>
        <xdr:cNvSpPr txBox="1"/>
      </xdr:nvSpPr>
      <xdr:spPr>
        <a:xfrm>
          <a:off x="3686175" y="1469964"/>
          <a:ext cx="3352799" cy="1614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2</xdr:col>
      <xdr:colOff>19050</xdr:colOff>
      <xdr:row>4</xdr:row>
      <xdr:rowOff>128283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7C6374-8AB7-4E20-B9F0-DFECEFC2C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68580</xdr:rowOff>
    </xdr:from>
    <xdr:to>
      <xdr:col>12</xdr:col>
      <xdr:colOff>15240</xdr:colOff>
      <xdr:row>16</xdr:row>
      <xdr:rowOff>152398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AEFACD-E5F8-449A-8BAA-5E1D99A58862}"/>
            </a:ext>
          </a:extLst>
        </xdr:cNvPr>
        <xdr:cNvSpPr txBox="1"/>
      </xdr:nvSpPr>
      <xdr:spPr>
        <a:xfrm>
          <a:off x="0" y="3291840"/>
          <a:ext cx="8267700" cy="312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Burton &amp; Burton off SRP. </a:t>
          </a:r>
          <a:endParaRPr lang="en-US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0</xdr:col>
      <xdr:colOff>0</xdr:colOff>
      <xdr:row>5</xdr:row>
      <xdr:rowOff>53340</xdr:rowOff>
    </xdr:from>
    <xdr:to>
      <xdr:col>3</xdr:col>
      <xdr:colOff>434340</xdr:colOff>
      <xdr:row>14</xdr:row>
      <xdr:rowOff>160020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D101EF-52D1-4FDC-BDCC-44E78F02D3E0}"/>
            </a:ext>
          </a:extLst>
        </xdr:cNvPr>
        <xdr:cNvSpPr txBox="1"/>
      </xdr:nvSpPr>
      <xdr:spPr>
        <a:xfrm>
          <a:off x="0" y="1600200"/>
          <a:ext cx="3459480" cy="1615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4</xdr:col>
      <xdr:colOff>335280</xdr:colOff>
      <xdr:row>5</xdr:row>
      <xdr:rowOff>3114</xdr:rowOff>
    </xdr:from>
    <xdr:to>
      <xdr:col>12</xdr:col>
      <xdr:colOff>9524</xdr:colOff>
      <xdr:row>14</xdr:row>
      <xdr:rowOff>160020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C5ECCC3-3ED2-4A9A-B77B-E9715BC77CE7}"/>
            </a:ext>
          </a:extLst>
        </xdr:cNvPr>
        <xdr:cNvSpPr txBox="1"/>
      </xdr:nvSpPr>
      <xdr:spPr>
        <a:xfrm>
          <a:off x="3970020" y="1549974"/>
          <a:ext cx="4048124" cy="166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2</xdr:col>
      <xdr:colOff>57150</xdr:colOff>
      <xdr:row>4</xdr:row>
      <xdr:rowOff>144780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87F43C0-3D3D-4CE1-8EB7-AC7C16B98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4890"/>
          <a:ext cx="2114550" cy="499110"/>
        </a:xfrm>
        <a:prstGeom prst="rect">
          <a:avLst/>
        </a:prstGeom>
      </xdr:spPr>
    </xdr:pic>
    <xdr:clientData/>
  </xdr:twoCellAnchor>
  <xdr:twoCellAnchor editAs="oneCell">
    <xdr:from>
      <xdr:col>0</xdr:col>
      <xdr:colOff>213360</xdr:colOff>
      <xdr:row>0</xdr:row>
      <xdr:rowOff>198121</xdr:rowOff>
    </xdr:from>
    <xdr:to>
      <xdr:col>5</xdr:col>
      <xdr:colOff>120649</xdr:colOff>
      <xdr:row>0</xdr:row>
      <xdr:rowOff>624841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BFBAD2B-ABD5-4F38-9D51-625B6D02A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98121"/>
          <a:ext cx="3991609" cy="4267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4</xdr:row>
      <xdr:rowOff>20955</xdr:rowOff>
    </xdr:from>
    <xdr:to>
      <xdr:col>13</xdr:col>
      <xdr:colOff>0</xdr:colOff>
      <xdr:row>13</xdr:row>
      <xdr:rowOff>146685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DA3EE3-0C32-4BDA-8571-E44C1F98F9AB}"/>
            </a:ext>
          </a:extLst>
        </xdr:cNvPr>
        <xdr:cNvSpPr txBox="1"/>
      </xdr:nvSpPr>
      <xdr:spPr>
        <a:xfrm>
          <a:off x="3672840" y="1830705"/>
          <a:ext cx="3356610" cy="1583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49529</xdr:rowOff>
    </xdr:from>
    <xdr:to>
      <xdr:col>4</xdr:col>
      <xdr:colOff>9524</xdr:colOff>
      <xdr:row>13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288364-9F74-4006-99F4-51DAB0CC5D9B}"/>
            </a:ext>
          </a:extLst>
        </xdr:cNvPr>
        <xdr:cNvSpPr txBox="1"/>
      </xdr:nvSpPr>
      <xdr:spPr>
        <a:xfrm>
          <a:off x="0" y="1859279"/>
          <a:ext cx="3171824" cy="14687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22860</xdr:rowOff>
    </xdr:from>
    <xdr:to>
      <xdr:col>13</xdr:col>
      <xdr:colOff>0</xdr:colOff>
      <xdr:row>15</xdr:row>
      <xdr:rowOff>91440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331AF5-C6F5-4840-92D3-F4143BCD6E80}"/>
            </a:ext>
          </a:extLst>
        </xdr:cNvPr>
        <xdr:cNvSpPr txBox="1"/>
      </xdr:nvSpPr>
      <xdr:spPr>
        <a:xfrm>
          <a:off x="0" y="3520440"/>
          <a:ext cx="8252460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Abbey + CA Gift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oneCellAnchor>
    <xdr:from>
      <xdr:col>0</xdr:col>
      <xdr:colOff>127635</xdr:colOff>
      <xdr:row>0</xdr:row>
      <xdr:rowOff>95250</xdr:rowOff>
    </xdr:from>
    <xdr:ext cx="1691640" cy="1026341"/>
    <xdr:pic>
      <xdr:nvPicPr>
        <xdr:cNvPr id="6" name="Picture 5">
          <a:extLst>
            <a:ext uri="{FF2B5EF4-FFF2-40B4-BE49-F238E27FC236}">
              <a16:creationId xmlns:a16="http://schemas.microsoft.com/office/drawing/2014/main" id="{8AECB75A-8C27-4688-9A15-F5EEA22E0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" y="95250"/>
          <a:ext cx="1691640" cy="1026341"/>
        </a:xfrm>
        <a:prstGeom prst="rect">
          <a:avLst/>
        </a:prstGeom>
      </xdr:spPr>
    </xdr:pic>
    <xdr:clientData/>
  </xdr:oneCellAnchor>
  <xdr:twoCellAnchor editAs="oneCell">
    <xdr:from>
      <xdr:col>0</xdr:col>
      <xdr:colOff>19050</xdr:colOff>
      <xdr:row>1</xdr:row>
      <xdr:rowOff>485775</xdr:rowOff>
    </xdr:from>
    <xdr:to>
      <xdr:col>2</xdr:col>
      <xdr:colOff>38100</xdr:colOff>
      <xdr:row>3</xdr:row>
      <xdr:rowOff>99708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11027C6-67A3-489E-BEB2-6335FC5D9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66825"/>
          <a:ext cx="1771650" cy="480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80010</xdr:rowOff>
    </xdr:from>
    <xdr:ext cx="1907068" cy="1318260"/>
    <xdr:pic>
      <xdr:nvPicPr>
        <xdr:cNvPr id="4" name="image4.jpeg">
          <a:extLst>
            <a:ext uri="{FF2B5EF4-FFF2-40B4-BE49-F238E27FC236}">
              <a16:creationId xmlns:a16="http://schemas.microsoft.com/office/drawing/2014/main" id="{24852F39-A4BC-4CAF-8DEA-0A5588572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0010"/>
          <a:ext cx="1907068" cy="1318260"/>
        </a:xfrm>
        <a:prstGeom prst="rect">
          <a:avLst/>
        </a:prstGeom>
      </xdr:spPr>
    </xdr:pic>
    <xdr:clientData/>
  </xdr:oneCellAnchor>
  <xdr:twoCellAnchor>
    <xdr:from>
      <xdr:col>0</xdr:col>
      <xdr:colOff>60960</xdr:colOff>
      <xdr:row>6</xdr:row>
      <xdr:rowOff>5716</xdr:rowOff>
    </xdr:from>
    <xdr:to>
      <xdr:col>3</xdr:col>
      <xdr:colOff>228600</xdr:colOff>
      <xdr:row>13</xdr:row>
      <xdr:rowOff>83820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4D46C6-2399-4541-9829-6E1719410000}"/>
            </a:ext>
          </a:extLst>
        </xdr:cNvPr>
        <xdr:cNvSpPr txBox="1"/>
      </xdr:nvSpPr>
      <xdr:spPr>
        <a:xfrm>
          <a:off x="60960" y="1925956"/>
          <a:ext cx="3581400" cy="13582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99060</xdr:rowOff>
    </xdr:from>
    <xdr:to>
      <xdr:col>13</xdr:col>
      <xdr:colOff>7620</xdr:colOff>
      <xdr:row>17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D29493A-B866-4D31-A7DF-531FA440BF0C}"/>
            </a:ext>
          </a:extLst>
        </xdr:cNvPr>
        <xdr:cNvSpPr txBox="1"/>
      </xdr:nvSpPr>
      <xdr:spPr>
        <a:xfrm>
          <a:off x="0" y="3482340"/>
          <a:ext cx="8587740" cy="563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American Underdog DVD: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Stores receive a 40% margin off $19.99 by ordering through New Day or Anchor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 upfront net pricing.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minimums; 60 day billing; no restocking fees. Contact your Capitol Christian Sales Specialists to order. </a:t>
          </a:r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5</xdr:col>
      <xdr:colOff>226695</xdr:colOff>
      <xdr:row>6</xdr:row>
      <xdr:rowOff>15240</xdr:rowOff>
    </xdr:from>
    <xdr:to>
      <xdr:col>13</xdr:col>
      <xdr:colOff>9525</xdr:colOff>
      <xdr:row>13</xdr:row>
      <xdr:rowOff>182879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C8D5D2-7783-4E70-9FCD-6AFBCAB4EF64}"/>
            </a:ext>
          </a:extLst>
        </xdr:cNvPr>
        <xdr:cNvSpPr txBox="1"/>
      </xdr:nvSpPr>
      <xdr:spPr>
        <a:xfrm>
          <a:off x="3655695" y="1958340"/>
          <a:ext cx="3364230" cy="15011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 editAs="oneCell">
    <xdr:from>
      <xdr:col>0</xdr:col>
      <xdr:colOff>57150</xdr:colOff>
      <xdr:row>3</xdr:row>
      <xdr:rowOff>95250</xdr:rowOff>
    </xdr:from>
    <xdr:to>
      <xdr:col>2</xdr:col>
      <xdr:colOff>76200</xdr:colOff>
      <xdr:row>6</xdr:row>
      <xdr:rowOff>2553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C4E15BE-ED08-4E42-8E85-30C6D6D67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57325"/>
          <a:ext cx="1771650" cy="4807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3</xdr:col>
      <xdr:colOff>19191</xdr:colOff>
      <xdr:row>1</xdr:row>
      <xdr:rowOff>114045</xdr:rowOff>
    </xdr:to>
    <xdr:pic>
      <xdr:nvPicPr>
        <xdr:cNvPr id="21" name="image9.jpeg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8580"/>
          <a:ext cx="2663331" cy="883665"/>
        </a:xfrm>
        <a:prstGeom prst="rect">
          <a:avLst/>
        </a:prstGeom>
      </xdr:spPr>
    </xdr:pic>
    <xdr:clientData/>
  </xdr:twoCellAnchor>
  <xdr:twoCellAnchor>
    <xdr:from>
      <xdr:col>6</xdr:col>
      <xdr:colOff>11429</xdr:colOff>
      <xdr:row>6</xdr:row>
      <xdr:rowOff>30480</xdr:rowOff>
    </xdr:from>
    <xdr:to>
      <xdr:col>12</xdr:col>
      <xdr:colOff>581025</xdr:colOff>
      <xdr:row>15</xdr:row>
      <xdr:rowOff>121920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275A2E-E78E-46A8-B7CB-96D9A6768A2B}"/>
            </a:ext>
          </a:extLst>
        </xdr:cNvPr>
        <xdr:cNvSpPr txBox="1"/>
      </xdr:nvSpPr>
      <xdr:spPr>
        <a:xfrm>
          <a:off x="3688079" y="1821180"/>
          <a:ext cx="3312796" cy="154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22860</xdr:colOff>
      <xdr:row>6</xdr:row>
      <xdr:rowOff>38100</xdr:rowOff>
    </xdr:from>
    <xdr:to>
      <xdr:col>3</xdr:col>
      <xdr:colOff>449579</xdr:colOff>
      <xdr:row>15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4F2611-3061-4691-8D78-015EDBE9A509}"/>
            </a:ext>
          </a:extLst>
        </xdr:cNvPr>
        <xdr:cNvSpPr txBox="1"/>
      </xdr:nvSpPr>
      <xdr:spPr>
        <a:xfrm>
          <a:off x="22860" y="1889760"/>
          <a:ext cx="3840479" cy="1554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160020</xdr:rowOff>
    </xdr:from>
    <xdr:to>
      <xdr:col>12</xdr:col>
      <xdr:colOff>716280</xdr:colOff>
      <xdr:row>18</xdr:row>
      <xdr:rowOff>127635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0A53F7D-2EFA-4C93-91DC-113AFFD4DEC2}"/>
            </a:ext>
          </a:extLst>
        </xdr:cNvPr>
        <xdr:cNvSpPr txBox="1"/>
      </xdr:nvSpPr>
      <xdr:spPr>
        <a:xfrm>
          <a:off x="0" y="3482340"/>
          <a:ext cx="8237220" cy="470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make sure all orders are coded "CATALOG"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Carson Home Accents off SRP.</a:t>
          </a:r>
          <a:endParaRPr lang="en-US" sz="1050"/>
        </a:p>
      </xdr:txBody>
    </xdr:sp>
    <xdr:clientData/>
  </xdr:twoCellAnchor>
  <xdr:twoCellAnchor editAs="oneCell">
    <xdr:from>
      <xdr:col>0</xdr:col>
      <xdr:colOff>104775</xdr:colOff>
      <xdr:row>3</xdr:row>
      <xdr:rowOff>38100</xdr:rowOff>
    </xdr:from>
    <xdr:to>
      <xdr:col>2</xdr:col>
      <xdr:colOff>123825</xdr:colOff>
      <xdr:row>5</xdr:row>
      <xdr:rowOff>52083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C4FFC60-7BD2-47E7-AB09-091ADEE4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0150"/>
          <a:ext cx="1771650" cy="4807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</xdr:colOff>
      <xdr:row>0</xdr:row>
      <xdr:rowOff>87630</xdr:rowOff>
    </xdr:from>
    <xdr:ext cx="1882141" cy="862814"/>
    <xdr:pic>
      <xdr:nvPicPr>
        <xdr:cNvPr id="2" name="image6.jpeg">
          <a:extLst>
            <a:ext uri="{FF2B5EF4-FFF2-40B4-BE49-F238E27FC236}">
              <a16:creationId xmlns:a16="http://schemas.microsoft.com/office/drawing/2014/main" id="{83A1A972-8CB4-4558-A2D6-D5887F4AE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87630"/>
          <a:ext cx="1882141" cy="86281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</xdr:row>
      <xdr:rowOff>137160</xdr:rowOff>
    </xdr:from>
    <xdr:to>
      <xdr:col>4</xdr:col>
      <xdr:colOff>38100</xdr:colOff>
      <xdr:row>13</xdr:row>
      <xdr:rowOff>121920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A6CCDB-82A6-49B4-8459-A2B3530B13EA}"/>
            </a:ext>
          </a:extLst>
        </xdr:cNvPr>
        <xdr:cNvSpPr txBox="1"/>
      </xdr:nvSpPr>
      <xdr:spPr>
        <a:xfrm>
          <a:off x="0" y="807720"/>
          <a:ext cx="2476500" cy="1493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9524</xdr:colOff>
      <xdr:row>14</xdr:row>
      <xdr:rowOff>99059</xdr:rowOff>
    </xdr:from>
    <xdr:to>
      <xdr:col>12</xdr:col>
      <xdr:colOff>716279</xdr:colOff>
      <xdr:row>16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F6141F-3858-410E-8C0C-DCD1B1C95829}"/>
            </a:ext>
          </a:extLst>
        </xdr:cNvPr>
        <xdr:cNvSpPr txBox="1"/>
      </xdr:nvSpPr>
      <xdr:spPr>
        <a:xfrm>
          <a:off x="9524" y="3268979"/>
          <a:ext cx="8227695" cy="331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6</xdr:col>
      <xdr:colOff>0</xdr:colOff>
      <xdr:row>4</xdr:row>
      <xdr:rowOff>116206</xdr:rowOff>
    </xdr:from>
    <xdr:to>
      <xdr:col>12</xdr:col>
      <xdr:colOff>590549</xdr:colOff>
      <xdr:row>13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CEF99B-122B-4C5B-B358-851800257EE5}"/>
            </a:ext>
          </a:extLst>
        </xdr:cNvPr>
        <xdr:cNvSpPr txBox="1"/>
      </xdr:nvSpPr>
      <xdr:spPr>
        <a:xfrm>
          <a:off x="3676650" y="1611631"/>
          <a:ext cx="3333749" cy="143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2</xdr:row>
      <xdr:rowOff>57150</xdr:rowOff>
    </xdr:from>
    <xdr:to>
      <xdr:col>2</xdr:col>
      <xdr:colOff>76200</xdr:colOff>
      <xdr:row>4</xdr:row>
      <xdr:rowOff>13983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457958-485B-409C-8698-96A5826D6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</xdr:colOff>
      <xdr:row>0</xdr:row>
      <xdr:rowOff>45720</xdr:rowOff>
    </xdr:from>
    <xdr:ext cx="3041904" cy="570102"/>
    <xdr:pic>
      <xdr:nvPicPr>
        <xdr:cNvPr id="5" name="image13.jpeg">
          <a:extLst>
            <a:ext uri="{FF2B5EF4-FFF2-40B4-BE49-F238E27FC236}">
              <a16:creationId xmlns:a16="http://schemas.microsoft.com/office/drawing/2014/main" id="{8BC9AFF0-4EFB-45AB-9E41-BA85C8D93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45720"/>
          <a:ext cx="3041904" cy="570102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68580</xdr:rowOff>
    </xdr:from>
    <xdr:to>
      <xdr:col>12</xdr:col>
      <xdr:colOff>600075</xdr:colOff>
      <xdr:row>14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56810B-0835-4D37-B6D6-99E9CB516E49}"/>
            </a:ext>
          </a:extLst>
        </xdr:cNvPr>
        <xdr:cNvSpPr txBox="1"/>
      </xdr:nvSpPr>
      <xdr:spPr>
        <a:xfrm>
          <a:off x="3689985" y="1821180"/>
          <a:ext cx="3329940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47624</xdr:rowOff>
    </xdr:from>
    <xdr:to>
      <xdr:col>3</xdr:col>
      <xdr:colOff>333375</xdr:colOff>
      <xdr:row>14</xdr:row>
      <xdr:rowOff>7620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CEA0A8-E6D4-4C9D-BC09-7647C85F0A88}"/>
            </a:ext>
          </a:extLst>
        </xdr:cNvPr>
        <xdr:cNvSpPr txBox="1"/>
      </xdr:nvSpPr>
      <xdr:spPr>
        <a:xfrm>
          <a:off x="0" y="1800224"/>
          <a:ext cx="3171825" cy="1417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129539</xdr:rowOff>
    </xdr:from>
    <xdr:to>
      <xdr:col>13</xdr:col>
      <xdr:colOff>15240</xdr:colOff>
      <xdr:row>16</xdr:row>
      <xdr:rowOff>68580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0DCB6BC-1C6F-4B27-A653-11A0E5610CDF}"/>
            </a:ext>
          </a:extLst>
        </xdr:cNvPr>
        <xdr:cNvSpPr txBox="1"/>
      </xdr:nvSpPr>
      <xdr:spPr>
        <a:xfrm>
          <a:off x="0" y="3406139"/>
          <a:ext cx="8267700" cy="274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Pack Smart save 5%.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Creative Brands off SRP.</a:t>
          </a:r>
          <a:endParaRPr lang="en-US" sz="1050"/>
        </a:p>
      </xdr:txBody>
    </xdr:sp>
    <xdr:clientData/>
  </xdr:twoCellAnchor>
  <xdr:twoCellAnchor editAs="oneCell">
    <xdr:from>
      <xdr:col>0</xdr:col>
      <xdr:colOff>57150</xdr:colOff>
      <xdr:row>1</xdr:row>
      <xdr:rowOff>28575</xdr:rowOff>
    </xdr:from>
    <xdr:to>
      <xdr:col>2</xdr:col>
      <xdr:colOff>76200</xdr:colOff>
      <xdr:row>4</xdr:row>
      <xdr:rowOff>23508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34E564B-B4D2-4C3D-916A-64244FEB5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66775"/>
          <a:ext cx="1771650" cy="48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SALES%20FOLDER/3CATALOG%20DETAILS/2022/HCCP%20Jan-Jun%20%2022%20Order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INFO"/>
      <sheetName val="Munce January"/>
      <sheetName val="Spring MTL"/>
      <sheetName val="Munce Winter"/>
      <sheetName val="Munce Easter"/>
      <sheetName val="Easter POS Credit"/>
      <sheetName val="Munce Spring Flyer"/>
      <sheetName val="Munce Spring"/>
      <sheetName val="2nd Saturday Spring POS"/>
      <sheetName val="Munce Summer "/>
      <sheetName val=" Munce"/>
      <sheetName val="m"/>
      <sheetName val="mu"/>
      <sheetName val="12 days-Cmas"/>
    </sheetNames>
    <sheetDataSet>
      <sheetData sheetId="0">
        <row r="2">
          <cell r="D2" t="str">
            <v>REP NAME HERE</v>
          </cell>
        </row>
        <row r="7">
          <cell r="B7" t="str">
            <v>CUST #</v>
          </cell>
          <cell r="C7" t="str">
            <v>CUSTOMER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tabSelected="1" zoomScaleNormal="100" workbookViewId="0">
      <selection activeCell="C1" sqref="C1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1.332031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</cols>
  <sheetData>
    <row r="1" spans="2:13" s="8" customFormat="1" ht="61.5" customHeight="1" thickBot="1" x14ac:dyDescent="0.4">
      <c r="B1" s="9"/>
      <c r="C1" s="10"/>
      <c r="D1" s="5"/>
      <c r="E1" s="5"/>
      <c r="F1" s="5"/>
      <c r="G1" s="149" t="s">
        <v>26</v>
      </c>
      <c r="H1" s="150"/>
      <c r="I1" s="150"/>
      <c r="J1" s="150"/>
      <c r="K1" s="150"/>
      <c r="L1" s="150"/>
      <c r="M1" s="151"/>
    </row>
    <row r="2" spans="2:13" s="8" customFormat="1" ht="27.6" customHeight="1" x14ac:dyDescent="0.25">
      <c r="B2" s="9"/>
      <c r="D2" s="11"/>
      <c r="E2" s="11"/>
      <c r="F2" s="11"/>
      <c r="G2" s="152" t="s">
        <v>10</v>
      </c>
      <c r="H2" s="153"/>
      <c r="I2" s="153"/>
      <c r="J2" s="153"/>
      <c r="K2" s="153"/>
      <c r="L2" s="153"/>
      <c r="M2" s="154"/>
    </row>
    <row r="3" spans="2:13" s="8" customFormat="1" x14ac:dyDescent="0.25">
      <c r="B3" s="9"/>
      <c r="D3" s="11"/>
      <c r="E3" s="11"/>
      <c r="F3" s="11"/>
      <c r="G3" s="155"/>
      <c r="H3" s="156"/>
      <c r="I3" s="156"/>
      <c r="J3" s="156"/>
      <c r="K3" s="156"/>
      <c r="L3" s="156"/>
      <c r="M3" s="157"/>
    </row>
    <row r="4" spans="2:13" s="8" customFormat="1" ht="13.8" thickBot="1" x14ac:dyDescent="0.3">
      <c r="B4" s="9"/>
      <c r="D4" s="11"/>
      <c r="E4" s="11"/>
      <c r="F4" s="11"/>
      <c r="G4" s="158"/>
      <c r="H4" s="159"/>
      <c r="I4" s="159"/>
      <c r="J4" s="159"/>
      <c r="K4" s="159"/>
      <c r="L4" s="159"/>
      <c r="M4" s="160"/>
    </row>
    <row r="5" spans="2:13" s="8" customFormat="1" x14ac:dyDescent="0.25">
      <c r="B5" s="9"/>
      <c r="E5" s="21"/>
      <c r="G5" s="9"/>
      <c r="H5" s="9"/>
    </row>
    <row r="6" spans="2:13" s="8" customFormat="1" x14ac:dyDescent="0.25">
      <c r="B6" s="9"/>
      <c r="E6" s="21"/>
      <c r="G6" s="9"/>
      <c r="H6" s="9"/>
    </row>
    <row r="7" spans="2:13" s="8" customFormat="1" x14ac:dyDescent="0.25">
      <c r="B7" s="9"/>
      <c r="E7" s="21"/>
      <c r="G7" s="9"/>
      <c r="H7" s="9"/>
    </row>
    <row r="8" spans="2:13" s="8" customFormat="1" x14ac:dyDescent="0.25">
      <c r="B8" s="9"/>
      <c r="E8" s="21"/>
      <c r="G8" s="9"/>
      <c r="H8" s="9"/>
    </row>
    <row r="9" spans="2:13" s="8" customFormat="1" x14ac:dyDescent="0.25">
      <c r="B9" s="9"/>
      <c r="E9" s="21"/>
      <c r="G9" s="9"/>
      <c r="H9" s="9"/>
    </row>
    <row r="10" spans="2:13" s="8" customFormat="1" x14ac:dyDescent="0.25">
      <c r="B10" s="9"/>
      <c r="E10" s="21"/>
      <c r="G10" s="9"/>
      <c r="H10" s="9"/>
    </row>
    <row r="11" spans="2:13" s="8" customFormat="1" x14ac:dyDescent="0.25">
      <c r="B11" s="9"/>
      <c r="E11" s="21"/>
      <c r="G11" s="9"/>
      <c r="H11" s="9"/>
    </row>
    <row r="12" spans="2:13" s="8" customFormat="1" x14ac:dyDescent="0.25">
      <c r="B12" s="9"/>
      <c r="E12" s="21"/>
      <c r="G12" s="9"/>
      <c r="H12" s="9"/>
    </row>
    <row r="13" spans="2:13" s="8" customFormat="1" x14ac:dyDescent="0.25">
      <c r="B13" s="9"/>
      <c r="E13" s="21"/>
      <c r="G13" s="9"/>
      <c r="H13" s="9"/>
    </row>
    <row r="14" spans="2:13" s="8" customFormat="1" x14ac:dyDescent="0.25">
      <c r="B14" s="9"/>
      <c r="E14" s="21"/>
      <c r="G14" s="9"/>
      <c r="H14" s="9"/>
    </row>
    <row r="15" spans="2:13" s="8" customFormat="1" x14ac:dyDescent="0.25">
      <c r="B15" s="9"/>
      <c r="E15" s="21"/>
      <c r="G15" s="9"/>
      <c r="H15" s="9"/>
    </row>
    <row r="16" spans="2:13" s="8" customFormat="1" x14ac:dyDescent="0.25">
      <c r="B16" s="9"/>
      <c r="E16" s="21"/>
      <c r="G16" s="9"/>
      <c r="H16" s="9"/>
    </row>
    <row r="17" spans="1:14" s="8" customFormat="1" x14ac:dyDescent="0.25">
      <c r="B17" s="9"/>
      <c r="E17" s="21"/>
      <c r="G17" s="9"/>
      <c r="H17" s="9"/>
    </row>
    <row r="18" spans="1:14" s="21" customFormat="1" x14ac:dyDescent="0.25">
      <c r="B18" s="22"/>
      <c r="G18" s="22"/>
      <c r="H18" s="22"/>
    </row>
    <row r="19" spans="1:14" s="21" customFormat="1" x14ac:dyDescent="0.25">
      <c r="B19" s="22"/>
      <c r="G19" s="22"/>
      <c r="H19" s="22"/>
    </row>
    <row r="20" spans="1:14" s="8" customFormat="1" x14ac:dyDescent="0.25">
      <c r="A20" s="21"/>
      <c r="B20" s="22"/>
      <c r="C20" s="21"/>
      <c r="D20" s="21"/>
      <c r="E20" s="21"/>
      <c r="G20" s="9"/>
      <c r="H20" s="22"/>
      <c r="I20" s="21"/>
      <c r="J20" s="21"/>
      <c r="K20" s="21"/>
      <c r="L20" s="21"/>
      <c r="M20" s="21"/>
    </row>
    <row r="21" spans="1:14" s="8" customFormat="1" x14ac:dyDescent="0.25">
      <c r="A21" s="21"/>
      <c r="B21" s="22"/>
      <c r="C21" s="21"/>
      <c r="D21" s="21"/>
      <c r="E21" s="21"/>
      <c r="G21" s="9"/>
      <c r="H21" s="22"/>
      <c r="I21" s="21"/>
      <c r="J21" s="21"/>
      <c r="K21" s="21"/>
      <c r="L21" s="21"/>
      <c r="M21" s="21"/>
    </row>
    <row r="22" spans="1:14" s="21" customFormat="1" ht="9" customHeight="1" x14ac:dyDescent="0.25">
      <c r="B22" s="22"/>
      <c r="G22" s="22"/>
      <c r="H22" s="22"/>
    </row>
    <row r="23" spans="1:14" s="21" customFormat="1" hidden="1" x14ac:dyDescent="0.25">
      <c r="B23" s="22"/>
      <c r="G23" s="22"/>
      <c r="H23" s="22"/>
    </row>
    <row r="24" spans="1:14" s="8" customFormat="1" hidden="1" x14ac:dyDescent="0.25">
      <c r="B24" s="9"/>
      <c r="E24" s="21"/>
      <c r="G24" s="9"/>
      <c r="H24" s="9"/>
    </row>
    <row r="25" spans="1:14" s="21" customFormat="1" hidden="1" x14ac:dyDescent="0.25">
      <c r="B25" s="22"/>
      <c r="G25" s="22"/>
      <c r="H25" s="22"/>
    </row>
    <row r="26" spans="1:14" ht="14.25" customHeight="1" x14ac:dyDescent="0.25">
      <c r="A26" s="144" t="s">
        <v>0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6"/>
    </row>
    <row r="27" spans="1:14" ht="29.25" customHeight="1" x14ac:dyDescent="0.25">
      <c r="A27" s="147" t="s">
        <v>1</v>
      </c>
      <c r="B27" s="148"/>
      <c r="C27" s="1" t="s">
        <v>2</v>
      </c>
      <c r="D27" s="1" t="s">
        <v>3</v>
      </c>
      <c r="E27" s="147" t="s">
        <v>4</v>
      </c>
      <c r="F27" s="161"/>
      <c r="G27" s="148"/>
      <c r="H27" s="147" t="s">
        <v>5</v>
      </c>
      <c r="I27" s="148"/>
      <c r="J27" s="1" t="s">
        <v>6</v>
      </c>
      <c r="K27" s="1" t="s">
        <v>7</v>
      </c>
      <c r="L27" s="1" t="s">
        <v>8</v>
      </c>
      <c r="M27" s="1" t="s">
        <v>9</v>
      </c>
    </row>
    <row r="28" spans="1:14" s="16" customFormat="1" ht="26.4" customHeight="1" x14ac:dyDescent="0.25">
      <c r="A28" s="137" t="s">
        <v>47</v>
      </c>
      <c r="B28" s="138"/>
      <c r="C28" s="32" t="s">
        <v>48</v>
      </c>
      <c r="D28" s="33" t="s">
        <v>49</v>
      </c>
      <c r="E28" s="139">
        <v>9781433606861</v>
      </c>
      <c r="F28" s="140"/>
      <c r="G28" s="141"/>
      <c r="H28" s="142"/>
      <c r="I28" s="143"/>
      <c r="J28" s="15">
        <v>49.99</v>
      </c>
      <c r="K28" s="15">
        <v>34.99</v>
      </c>
      <c r="L28" s="45"/>
      <c r="M28" s="45"/>
      <c r="N28" s="46"/>
    </row>
    <row r="29" spans="1:14" s="16" customFormat="1" ht="26.4" customHeight="1" x14ac:dyDescent="0.25">
      <c r="A29" s="123" t="s">
        <v>50</v>
      </c>
      <c r="B29" s="124"/>
      <c r="C29" s="35" t="s">
        <v>48</v>
      </c>
      <c r="D29" s="34" t="s">
        <v>51</v>
      </c>
      <c r="E29" s="125">
        <v>9781433606892</v>
      </c>
      <c r="F29" s="126"/>
      <c r="G29" s="127"/>
      <c r="H29" s="128"/>
      <c r="I29" s="129"/>
      <c r="J29" s="12">
        <v>69.989999999999995</v>
      </c>
      <c r="K29" s="12">
        <v>48.99</v>
      </c>
      <c r="L29" s="18"/>
      <c r="M29" s="18"/>
      <c r="N29" s="44"/>
    </row>
    <row r="30" spans="1:14" s="16" customFormat="1" ht="26.4" customHeight="1" x14ac:dyDescent="0.25">
      <c r="A30" s="137" t="s">
        <v>52</v>
      </c>
      <c r="B30" s="138"/>
      <c r="C30" s="17"/>
      <c r="D30" s="33" t="s">
        <v>51</v>
      </c>
      <c r="E30" s="139">
        <v>9781087752228</v>
      </c>
      <c r="F30" s="140"/>
      <c r="G30" s="141"/>
      <c r="H30" s="142"/>
      <c r="I30" s="143"/>
      <c r="J30" s="15">
        <v>69.989999999999995</v>
      </c>
      <c r="K30" s="15">
        <v>48.99</v>
      </c>
      <c r="L30" s="17"/>
      <c r="M30" s="17"/>
      <c r="N30" s="44"/>
    </row>
    <row r="31" spans="1:14" s="16" customFormat="1" ht="26.4" customHeight="1" x14ac:dyDescent="0.25">
      <c r="A31" s="123" t="s">
        <v>59</v>
      </c>
      <c r="B31" s="124"/>
      <c r="C31" s="18"/>
      <c r="D31" s="34" t="s">
        <v>51</v>
      </c>
      <c r="E31" s="125">
        <v>9781462796960</v>
      </c>
      <c r="F31" s="126"/>
      <c r="G31" s="127"/>
      <c r="H31" s="128"/>
      <c r="I31" s="129"/>
      <c r="J31" s="12">
        <v>29.99</v>
      </c>
      <c r="K31" s="12">
        <v>20.99</v>
      </c>
      <c r="L31" s="18"/>
      <c r="M31" s="18"/>
      <c r="N31" s="44"/>
    </row>
    <row r="32" spans="1:14" s="16" customFormat="1" ht="26.4" customHeight="1" x14ac:dyDescent="0.25">
      <c r="A32" s="137" t="s">
        <v>60</v>
      </c>
      <c r="B32" s="138"/>
      <c r="C32" s="17"/>
      <c r="D32" s="33" t="s">
        <v>51</v>
      </c>
      <c r="E32" s="139">
        <v>9781087721958</v>
      </c>
      <c r="F32" s="140"/>
      <c r="G32" s="141"/>
      <c r="H32" s="142"/>
      <c r="I32" s="143"/>
      <c r="J32" s="15">
        <v>69.989999999999995</v>
      </c>
      <c r="K32" s="15">
        <v>48.99</v>
      </c>
      <c r="L32" s="45"/>
      <c r="M32" s="45"/>
      <c r="N32" s="46"/>
    </row>
    <row r="33" spans="1:14" s="16" customFormat="1" ht="26.4" customHeight="1" x14ac:dyDescent="0.25">
      <c r="A33" s="123" t="s">
        <v>61</v>
      </c>
      <c r="B33" s="124"/>
      <c r="C33" s="18"/>
      <c r="D33" s="34" t="s">
        <v>51</v>
      </c>
      <c r="E33" s="125">
        <v>9781433648038</v>
      </c>
      <c r="F33" s="126"/>
      <c r="G33" s="127"/>
      <c r="H33" s="128"/>
      <c r="I33" s="129"/>
      <c r="J33" s="12">
        <v>69.989999999999995</v>
      </c>
      <c r="K33" s="12">
        <v>48.99</v>
      </c>
      <c r="L33" s="18"/>
      <c r="M33" s="18"/>
      <c r="N33" s="44"/>
    </row>
    <row r="34" spans="1:14" s="54" customFormat="1" ht="26.4" customHeight="1" x14ac:dyDescent="0.25">
      <c r="A34" s="130" t="s">
        <v>62</v>
      </c>
      <c r="B34" s="131"/>
      <c r="C34" s="50"/>
      <c r="D34" s="51" t="s">
        <v>51</v>
      </c>
      <c r="E34" s="132">
        <v>9781462796946</v>
      </c>
      <c r="F34" s="133"/>
      <c r="G34" s="134"/>
      <c r="H34" s="135"/>
      <c r="I34" s="136"/>
      <c r="J34" s="52">
        <v>29.99</v>
      </c>
      <c r="K34" s="52">
        <v>20.99</v>
      </c>
      <c r="L34" s="50"/>
      <c r="M34" s="50"/>
      <c r="N34" s="53"/>
    </row>
    <row r="35" spans="1:14" s="16" customFormat="1" ht="26.4" customHeight="1" x14ac:dyDescent="0.25">
      <c r="A35" s="123" t="s">
        <v>55</v>
      </c>
      <c r="B35" s="124"/>
      <c r="C35" s="18"/>
      <c r="D35" s="34" t="s">
        <v>49</v>
      </c>
      <c r="E35" s="125">
        <v>9781433644221</v>
      </c>
      <c r="F35" s="126"/>
      <c r="G35" s="127"/>
      <c r="H35" s="128"/>
      <c r="I35" s="129"/>
      <c r="J35" s="12">
        <v>29.99</v>
      </c>
      <c r="K35" s="12">
        <v>20.99</v>
      </c>
      <c r="L35" s="18"/>
      <c r="M35" s="18"/>
      <c r="N35" s="46"/>
    </row>
    <row r="36" spans="1:14" s="54" customFormat="1" ht="26.4" customHeight="1" x14ac:dyDescent="0.25">
      <c r="A36" s="130" t="s">
        <v>58</v>
      </c>
      <c r="B36" s="131"/>
      <c r="C36" s="50"/>
      <c r="D36" s="51" t="s">
        <v>51</v>
      </c>
      <c r="E36" s="132">
        <v>9781535989855</v>
      </c>
      <c r="F36" s="133"/>
      <c r="G36" s="134"/>
      <c r="H36" s="135"/>
      <c r="I36" s="136"/>
      <c r="J36" s="52">
        <v>39.99</v>
      </c>
      <c r="K36" s="52">
        <v>27.99</v>
      </c>
      <c r="L36" s="50"/>
      <c r="M36" s="50"/>
      <c r="N36" s="53"/>
    </row>
    <row r="37" spans="1:14" s="16" customFormat="1" ht="26.4" customHeight="1" x14ac:dyDescent="0.25">
      <c r="A37" s="123" t="s">
        <v>56</v>
      </c>
      <c r="B37" s="124"/>
      <c r="C37" s="18" t="s">
        <v>57</v>
      </c>
      <c r="D37" s="34" t="s">
        <v>49</v>
      </c>
      <c r="E37" s="125">
        <v>9781535901284</v>
      </c>
      <c r="F37" s="126"/>
      <c r="G37" s="127"/>
      <c r="H37" s="128"/>
      <c r="I37" s="129"/>
      <c r="J37" s="12">
        <v>19.989999999999998</v>
      </c>
      <c r="K37" s="12">
        <v>13.99</v>
      </c>
      <c r="L37" s="18"/>
      <c r="M37" s="18"/>
      <c r="N37" s="44"/>
    </row>
    <row r="38" spans="1:14" s="54" customFormat="1" ht="26.4" customHeight="1" x14ac:dyDescent="0.25">
      <c r="A38" s="130" t="s">
        <v>64</v>
      </c>
      <c r="B38" s="131"/>
      <c r="C38" s="50" t="s">
        <v>43</v>
      </c>
      <c r="D38" s="51" t="s">
        <v>44</v>
      </c>
      <c r="E38" s="132">
        <v>9781087747101</v>
      </c>
      <c r="F38" s="133"/>
      <c r="G38" s="134"/>
      <c r="H38" s="135"/>
      <c r="I38" s="136"/>
      <c r="J38" s="52">
        <v>17.989999999999998</v>
      </c>
      <c r="K38" s="52"/>
      <c r="L38" s="50"/>
      <c r="M38" s="50"/>
      <c r="N38" s="53"/>
    </row>
    <row r="39" spans="1:14" s="16" customFormat="1" ht="26.4" customHeight="1" x14ac:dyDescent="0.25">
      <c r="A39" s="123" t="s">
        <v>53</v>
      </c>
      <c r="B39" s="124"/>
      <c r="C39" s="18" t="s">
        <v>54</v>
      </c>
      <c r="D39" s="34" t="s">
        <v>49</v>
      </c>
      <c r="E39" s="125">
        <v>9781087748702</v>
      </c>
      <c r="F39" s="126"/>
      <c r="G39" s="127"/>
      <c r="H39" s="128"/>
      <c r="I39" s="129"/>
      <c r="J39" s="12">
        <v>16.989999999999998</v>
      </c>
      <c r="K39" s="12"/>
      <c r="L39" s="18"/>
      <c r="M39" s="18"/>
      <c r="N39" s="46"/>
    </row>
    <row r="40" spans="1:14" s="54" customFormat="1" ht="26.4" customHeight="1" x14ac:dyDescent="0.25">
      <c r="A40" s="130" t="s">
        <v>45</v>
      </c>
      <c r="B40" s="131"/>
      <c r="C40" s="50" t="s">
        <v>46</v>
      </c>
      <c r="D40" s="51" t="s">
        <v>44</v>
      </c>
      <c r="E40" s="132">
        <v>9781087747484</v>
      </c>
      <c r="F40" s="133"/>
      <c r="G40" s="134"/>
      <c r="H40" s="135"/>
      <c r="I40" s="136"/>
      <c r="J40" s="52">
        <v>21.99</v>
      </c>
      <c r="K40" s="52"/>
      <c r="L40" s="50"/>
      <c r="M40" s="50"/>
      <c r="N40" s="53"/>
    </row>
    <row r="41" spans="1:14" s="16" customFormat="1" ht="26.4" customHeight="1" x14ac:dyDescent="0.25">
      <c r="A41" s="123" t="s">
        <v>63</v>
      </c>
      <c r="B41" s="124"/>
      <c r="C41" s="18"/>
      <c r="D41" s="34" t="s">
        <v>44</v>
      </c>
      <c r="E41" s="125">
        <v>9781087748337</v>
      </c>
      <c r="F41" s="126"/>
      <c r="G41" s="127"/>
      <c r="H41" s="128"/>
      <c r="I41" s="129"/>
      <c r="J41" s="12">
        <v>5.99</v>
      </c>
      <c r="K41" s="12"/>
      <c r="L41" s="18"/>
      <c r="M41" s="18"/>
      <c r="N41" s="46"/>
    </row>
    <row r="42" spans="1:14" s="54" customFormat="1" ht="26.4" customHeight="1" x14ac:dyDescent="0.25">
      <c r="A42" s="130" t="s">
        <v>65</v>
      </c>
      <c r="B42" s="131"/>
      <c r="C42" s="50"/>
      <c r="D42" s="51" t="s">
        <v>44</v>
      </c>
      <c r="E42" s="132">
        <v>9781087748313</v>
      </c>
      <c r="F42" s="133"/>
      <c r="G42" s="134"/>
      <c r="H42" s="135"/>
      <c r="I42" s="136"/>
      <c r="J42" s="52">
        <v>5.99</v>
      </c>
      <c r="K42" s="52"/>
      <c r="L42" s="50"/>
      <c r="M42" s="50"/>
      <c r="N42" s="55"/>
    </row>
    <row r="43" spans="1:14" s="16" customFormat="1" ht="26.4" customHeight="1" x14ac:dyDescent="0.25">
      <c r="A43" s="123" t="s">
        <v>66</v>
      </c>
      <c r="B43" s="124"/>
      <c r="C43" s="18"/>
      <c r="D43" s="34" t="s">
        <v>44</v>
      </c>
      <c r="E43" s="125">
        <v>9781087748351</v>
      </c>
      <c r="F43" s="126"/>
      <c r="G43" s="127"/>
      <c r="H43" s="128"/>
      <c r="I43" s="129"/>
      <c r="J43" s="12">
        <v>5.99</v>
      </c>
      <c r="K43" s="12"/>
      <c r="L43" s="18"/>
      <c r="M43" s="18"/>
      <c r="N43" s="46"/>
    </row>
    <row r="44" spans="1:14" s="54" customFormat="1" ht="26.4" customHeight="1" x14ac:dyDescent="0.25">
      <c r="A44" s="130" t="s">
        <v>67</v>
      </c>
      <c r="B44" s="131"/>
      <c r="C44" s="50"/>
      <c r="D44" s="51" t="s">
        <v>44</v>
      </c>
      <c r="E44" s="132">
        <v>9781087748290</v>
      </c>
      <c r="F44" s="133"/>
      <c r="G44" s="134"/>
      <c r="H44" s="135"/>
      <c r="I44" s="136"/>
      <c r="J44" s="52">
        <v>5.99</v>
      </c>
      <c r="K44" s="52"/>
      <c r="L44" s="50"/>
      <c r="M44" s="50"/>
      <c r="N44" s="55"/>
    </row>
  </sheetData>
  <mergeCells count="57">
    <mergeCell ref="A26:M26"/>
    <mergeCell ref="A27:B27"/>
    <mergeCell ref="H27:I27"/>
    <mergeCell ref="G1:M1"/>
    <mergeCell ref="G2:M4"/>
    <mergeCell ref="E27:G27"/>
    <mergeCell ref="A38:B38"/>
    <mergeCell ref="E38:G38"/>
    <mergeCell ref="H38:I38"/>
    <mergeCell ref="A40:B40"/>
    <mergeCell ref="E40:G40"/>
    <mergeCell ref="H40:I40"/>
    <mergeCell ref="A28:B28"/>
    <mergeCell ref="E28:G28"/>
    <mergeCell ref="H28:I28"/>
    <mergeCell ref="A29:B29"/>
    <mergeCell ref="E29:G29"/>
    <mergeCell ref="H29:I29"/>
    <mergeCell ref="A30:B30"/>
    <mergeCell ref="E30:G30"/>
    <mergeCell ref="H30:I30"/>
    <mergeCell ref="A39:B39"/>
    <mergeCell ref="E39:G39"/>
    <mergeCell ref="H39:I39"/>
    <mergeCell ref="A35:B35"/>
    <mergeCell ref="E35:G35"/>
    <mergeCell ref="H35:I35"/>
    <mergeCell ref="A37:B37"/>
    <mergeCell ref="E37:G37"/>
    <mergeCell ref="H37:I37"/>
    <mergeCell ref="A36:B36"/>
    <mergeCell ref="E36:G36"/>
    <mergeCell ref="H36:I36"/>
    <mergeCell ref="A31:B31"/>
    <mergeCell ref="E31:G31"/>
    <mergeCell ref="H31:I31"/>
    <mergeCell ref="A32:B32"/>
    <mergeCell ref="E32:G32"/>
    <mergeCell ref="H32:I32"/>
    <mergeCell ref="A33:B33"/>
    <mergeCell ref="E33:G33"/>
    <mergeCell ref="H33:I33"/>
    <mergeCell ref="A34:B34"/>
    <mergeCell ref="E34:G34"/>
    <mergeCell ref="H34:I34"/>
    <mergeCell ref="A41:B41"/>
    <mergeCell ref="E41:G41"/>
    <mergeCell ref="H41:I41"/>
    <mergeCell ref="A44:B44"/>
    <mergeCell ref="E44:G44"/>
    <mergeCell ref="H44:I44"/>
    <mergeCell ref="A42:B42"/>
    <mergeCell ref="E42:G42"/>
    <mergeCell ref="H42:I42"/>
    <mergeCell ref="A43:B43"/>
    <mergeCell ref="E43:G43"/>
    <mergeCell ref="H43:I43"/>
  </mergeCells>
  <pageMargins left="0.7" right="0.7" top="0.75" bottom="0.75" header="0.3" footer="0.3"/>
  <pageSetup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1F522-9F44-4F4A-9703-022FB38AE5DD}">
  <sheetPr>
    <pageSetUpPr fitToPage="1"/>
  </sheetPr>
  <dimension ref="A1:M25"/>
  <sheetViews>
    <sheetView workbookViewId="0">
      <selection activeCell="A22" sqref="A22:B22"/>
    </sheetView>
  </sheetViews>
  <sheetFormatPr defaultColWidth="9.3320312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9.33203125" style="16"/>
  </cols>
  <sheetData>
    <row r="1" spans="2:13" s="21" customFormat="1" ht="64.2" customHeight="1" thickBot="1" x14ac:dyDescent="0.45">
      <c r="B1" s="22"/>
      <c r="C1" s="23"/>
      <c r="D1" s="6"/>
      <c r="E1" s="6"/>
      <c r="F1" s="6"/>
      <c r="G1" s="149" t="s">
        <v>34</v>
      </c>
      <c r="H1" s="150"/>
      <c r="I1" s="150"/>
      <c r="J1" s="150"/>
      <c r="K1" s="150"/>
      <c r="L1" s="150"/>
      <c r="M1" s="151"/>
    </row>
    <row r="2" spans="2:13" s="21" customFormat="1" ht="15" customHeight="1" x14ac:dyDescent="0.25">
      <c r="B2" s="22"/>
      <c r="D2" s="22"/>
      <c r="E2" s="22"/>
      <c r="F2" s="22"/>
      <c r="G2" s="152" t="s">
        <v>23</v>
      </c>
      <c r="H2" s="153"/>
      <c r="I2" s="153"/>
      <c r="J2" s="153"/>
      <c r="K2" s="153"/>
      <c r="L2" s="153"/>
      <c r="M2" s="154"/>
    </row>
    <row r="3" spans="2:13" s="21" customFormat="1" x14ac:dyDescent="0.25">
      <c r="B3" s="22"/>
      <c r="D3" s="22"/>
      <c r="E3" s="22"/>
      <c r="F3" s="22"/>
      <c r="G3" s="155"/>
      <c r="H3" s="156"/>
      <c r="I3" s="156"/>
      <c r="J3" s="156"/>
      <c r="K3" s="156"/>
      <c r="L3" s="156"/>
      <c r="M3" s="157"/>
    </row>
    <row r="4" spans="2:13" s="21" customFormat="1" ht="24" customHeight="1" thickBot="1" x14ac:dyDescent="0.3">
      <c r="B4" s="22"/>
      <c r="D4" s="22"/>
      <c r="E4" s="22"/>
      <c r="F4" s="22"/>
      <c r="G4" s="158"/>
      <c r="H4" s="159"/>
      <c r="I4" s="159"/>
      <c r="J4" s="159"/>
      <c r="K4" s="159"/>
      <c r="L4" s="159"/>
      <c r="M4" s="160"/>
    </row>
    <row r="5" spans="2:13" s="21" customFormat="1" x14ac:dyDescent="0.25">
      <c r="B5" s="22"/>
      <c r="G5" s="22"/>
      <c r="H5" s="22"/>
      <c r="I5" s="22"/>
    </row>
    <row r="6" spans="2:13" s="21" customFormat="1" x14ac:dyDescent="0.25">
      <c r="B6" s="22"/>
      <c r="G6" s="22"/>
      <c r="H6" s="22"/>
      <c r="I6" s="22"/>
    </row>
    <row r="7" spans="2:13" s="21" customFormat="1" x14ac:dyDescent="0.25">
      <c r="B7" s="22"/>
      <c r="G7" s="22"/>
      <c r="H7" s="22"/>
      <c r="I7" s="22"/>
    </row>
    <row r="8" spans="2:13" s="21" customFormat="1" x14ac:dyDescent="0.25">
      <c r="B8" s="22"/>
      <c r="G8" s="22"/>
      <c r="H8" s="22"/>
      <c r="I8" s="22"/>
    </row>
    <row r="9" spans="2:13" s="21" customFormat="1" x14ac:dyDescent="0.25">
      <c r="B9" s="22"/>
      <c r="G9" s="22"/>
      <c r="H9" s="22"/>
      <c r="I9" s="22"/>
    </row>
    <row r="10" spans="2:13" s="21" customFormat="1" x14ac:dyDescent="0.25">
      <c r="B10" s="22"/>
      <c r="G10" s="22"/>
      <c r="H10" s="22"/>
      <c r="I10" s="22"/>
    </row>
    <row r="11" spans="2:13" s="21" customFormat="1" x14ac:dyDescent="0.25">
      <c r="B11" s="22"/>
      <c r="G11" s="22"/>
      <c r="H11" s="22"/>
      <c r="I11" s="22"/>
    </row>
    <row r="12" spans="2:13" s="21" customFormat="1" x14ac:dyDescent="0.25">
      <c r="B12" s="22"/>
      <c r="G12" s="22"/>
      <c r="H12" s="22"/>
      <c r="I12" s="22"/>
    </row>
    <row r="13" spans="2:13" s="21" customFormat="1" x14ac:dyDescent="0.25">
      <c r="B13" s="22"/>
      <c r="G13" s="22"/>
      <c r="H13" s="22"/>
      <c r="I13" s="22"/>
    </row>
    <row r="14" spans="2:13" s="21" customFormat="1" x14ac:dyDescent="0.25">
      <c r="B14" s="22"/>
      <c r="G14" s="22"/>
      <c r="H14" s="22"/>
      <c r="I14" s="22"/>
    </row>
    <row r="15" spans="2:13" s="21" customFormat="1" x14ac:dyDescent="0.25">
      <c r="B15" s="22"/>
      <c r="G15" s="22"/>
      <c r="H15" s="22"/>
      <c r="I15" s="22"/>
    </row>
    <row r="16" spans="2:13" s="21" customFormat="1" x14ac:dyDescent="0.25">
      <c r="B16" s="22"/>
      <c r="G16" s="22"/>
      <c r="H16" s="22"/>
      <c r="I16" s="22"/>
    </row>
    <row r="17" spans="1:13" ht="14.25" customHeight="1" x14ac:dyDescent="0.25">
      <c r="A17" s="182" t="s">
        <v>0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4"/>
    </row>
    <row r="18" spans="1:13" ht="29.25" customHeight="1" x14ac:dyDescent="0.25">
      <c r="A18" s="179" t="s">
        <v>1</v>
      </c>
      <c r="B18" s="181"/>
      <c r="C18" s="26" t="s">
        <v>2</v>
      </c>
      <c r="D18" s="26" t="s">
        <v>3</v>
      </c>
      <c r="E18" s="179" t="s">
        <v>4</v>
      </c>
      <c r="F18" s="180"/>
      <c r="G18" s="181"/>
      <c r="H18" s="179" t="s">
        <v>5</v>
      </c>
      <c r="I18" s="181"/>
      <c r="J18" s="26" t="s">
        <v>6</v>
      </c>
      <c r="K18" s="26" t="s">
        <v>7</v>
      </c>
      <c r="L18" s="26" t="s">
        <v>8</v>
      </c>
      <c r="M18" s="26" t="s">
        <v>9</v>
      </c>
    </row>
    <row r="19" spans="1:13" ht="34.799999999999997" customHeight="1" x14ac:dyDescent="0.25">
      <c r="A19" s="137" t="s">
        <v>145</v>
      </c>
      <c r="B19" s="138"/>
      <c r="C19" s="32" t="s">
        <v>146</v>
      </c>
      <c r="D19" s="33" t="s">
        <v>44</v>
      </c>
      <c r="E19" s="139">
        <v>9780830782703</v>
      </c>
      <c r="F19" s="140"/>
      <c r="G19" s="141"/>
      <c r="H19" s="162"/>
      <c r="I19" s="163"/>
      <c r="J19" s="15">
        <v>17.989999999999998</v>
      </c>
      <c r="K19" s="45"/>
      <c r="L19" s="45"/>
      <c r="M19" s="45"/>
    </row>
    <row r="20" spans="1:13" ht="34.799999999999997" customHeight="1" x14ac:dyDescent="0.25">
      <c r="A20" s="123" t="s">
        <v>147</v>
      </c>
      <c r="B20" s="124"/>
      <c r="C20" s="59" t="s">
        <v>270</v>
      </c>
      <c r="D20" s="34" t="s">
        <v>44</v>
      </c>
      <c r="E20" s="125">
        <v>9780830782680</v>
      </c>
      <c r="F20" s="126"/>
      <c r="G20" s="127"/>
      <c r="H20" s="164"/>
      <c r="I20" s="165"/>
      <c r="J20" s="12">
        <v>17.989999999999998</v>
      </c>
      <c r="K20" s="48"/>
      <c r="L20" s="48"/>
      <c r="M20" s="48"/>
    </row>
    <row r="21" spans="1:13" ht="34.799999999999997" customHeight="1" x14ac:dyDescent="0.25">
      <c r="A21" s="137" t="s">
        <v>148</v>
      </c>
      <c r="B21" s="138"/>
      <c r="C21" s="32" t="s">
        <v>149</v>
      </c>
      <c r="D21" s="33" t="s">
        <v>49</v>
      </c>
      <c r="E21" s="139">
        <v>9780830782574</v>
      </c>
      <c r="F21" s="140"/>
      <c r="G21" s="141"/>
      <c r="H21" s="162"/>
      <c r="I21" s="163"/>
      <c r="J21" s="15">
        <v>23.99</v>
      </c>
      <c r="K21" s="17"/>
      <c r="L21" s="17"/>
      <c r="M21" s="17"/>
    </row>
    <row r="22" spans="1:13" ht="34.799999999999997" customHeight="1" x14ac:dyDescent="0.25">
      <c r="A22" s="123" t="s">
        <v>150</v>
      </c>
      <c r="B22" s="124"/>
      <c r="C22" s="35" t="s">
        <v>149</v>
      </c>
      <c r="D22" s="34" t="s">
        <v>44</v>
      </c>
      <c r="E22" s="125">
        <v>9780830782604</v>
      </c>
      <c r="F22" s="126"/>
      <c r="G22" s="127"/>
      <c r="H22" s="164"/>
      <c r="I22" s="165"/>
      <c r="J22" s="12">
        <v>15.99</v>
      </c>
      <c r="K22" s="18"/>
      <c r="L22" s="18"/>
      <c r="M22" s="18"/>
    </row>
    <row r="23" spans="1:13" ht="34.799999999999997" customHeight="1" x14ac:dyDescent="0.25">
      <c r="A23" s="137" t="s">
        <v>151</v>
      </c>
      <c r="B23" s="138"/>
      <c r="C23" s="17"/>
      <c r="D23" s="33" t="s">
        <v>49</v>
      </c>
      <c r="E23" s="139">
        <v>9780830777440</v>
      </c>
      <c r="F23" s="140"/>
      <c r="G23" s="141"/>
      <c r="H23" s="162"/>
      <c r="I23" s="163"/>
      <c r="J23" s="15">
        <v>29.99</v>
      </c>
      <c r="K23" s="45"/>
      <c r="L23" s="45"/>
      <c r="M23" s="45"/>
    </row>
    <row r="24" spans="1:13" ht="34.799999999999997" customHeight="1" x14ac:dyDescent="0.25">
      <c r="A24" s="123" t="s">
        <v>152</v>
      </c>
      <c r="B24" s="124"/>
      <c r="C24" s="18"/>
      <c r="D24" s="34" t="s">
        <v>49</v>
      </c>
      <c r="E24" s="125">
        <v>9780830782932</v>
      </c>
      <c r="F24" s="126"/>
      <c r="G24" s="127"/>
      <c r="H24" s="164"/>
      <c r="I24" s="165"/>
      <c r="J24" s="12">
        <v>18.989999999999998</v>
      </c>
      <c r="K24" s="18"/>
      <c r="L24" s="18"/>
      <c r="M24" s="18"/>
    </row>
    <row r="25" spans="1:13" ht="34.799999999999997" customHeight="1" x14ac:dyDescent="0.25">
      <c r="A25" s="137" t="s">
        <v>153</v>
      </c>
      <c r="B25" s="138"/>
      <c r="C25" s="32" t="s">
        <v>154</v>
      </c>
      <c r="D25" s="33" t="s">
        <v>44</v>
      </c>
      <c r="E25" s="139">
        <v>9780830782543</v>
      </c>
      <c r="F25" s="140"/>
      <c r="G25" s="141"/>
      <c r="H25" s="162"/>
      <c r="I25" s="163"/>
      <c r="J25" s="15">
        <v>5.99</v>
      </c>
      <c r="K25" s="17"/>
      <c r="L25" s="17"/>
      <c r="M25" s="17"/>
    </row>
  </sheetData>
  <mergeCells count="27">
    <mergeCell ref="A17:M17"/>
    <mergeCell ref="A18:B18"/>
    <mergeCell ref="H18:I18"/>
    <mergeCell ref="G1:M1"/>
    <mergeCell ref="G2:M4"/>
    <mergeCell ref="E18:G18"/>
    <mergeCell ref="A19:B19"/>
    <mergeCell ref="H19:I19"/>
    <mergeCell ref="A20:B20"/>
    <mergeCell ref="H20:I20"/>
    <mergeCell ref="E19:G19"/>
    <mergeCell ref="E20:G20"/>
    <mergeCell ref="A21:B21"/>
    <mergeCell ref="E21:G21"/>
    <mergeCell ref="H21:I21"/>
    <mergeCell ref="A22:B22"/>
    <mergeCell ref="E22:G22"/>
    <mergeCell ref="H22:I22"/>
    <mergeCell ref="A25:B25"/>
    <mergeCell ref="E25:G25"/>
    <mergeCell ref="H25:I25"/>
    <mergeCell ref="A23:B23"/>
    <mergeCell ref="E23:G23"/>
    <mergeCell ref="H23:I23"/>
    <mergeCell ref="A24:B24"/>
    <mergeCell ref="E24:G24"/>
    <mergeCell ref="H24:I24"/>
  </mergeCells>
  <pageMargins left="0.7" right="0.7" top="0.75" bottom="0.75" header="0.3" footer="0.3"/>
  <pageSetup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E898-1C75-4471-9396-A2EA86B8BF3C}">
  <sheetPr>
    <pageSetUpPr fitToPage="1"/>
  </sheetPr>
  <dimension ref="A1:M24"/>
  <sheetViews>
    <sheetView workbookViewId="0">
      <selection activeCell="C1" sqref="C1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5.109375" style="16" customWidth="1"/>
    <col min="7" max="7" width="12" style="16" customWidth="1"/>
    <col min="8" max="8" width="2.33203125" style="16" customWidth="1"/>
    <col min="9" max="9" width="6.664062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8.77734375" style="16"/>
    <col min="15" max="15" width="7.109375" style="16" customWidth="1"/>
    <col min="16" max="16384" width="8.77734375" style="16"/>
  </cols>
  <sheetData>
    <row r="1" spans="3:13" s="21" customFormat="1" ht="66.599999999999994" customHeight="1" thickBot="1" x14ac:dyDescent="0.4">
      <c r="C1" s="22"/>
      <c r="D1" s="5"/>
      <c r="E1" s="5"/>
      <c r="F1" s="5"/>
      <c r="G1" s="149" t="s">
        <v>35</v>
      </c>
      <c r="H1" s="150"/>
      <c r="I1" s="150"/>
      <c r="J1" s="150"/>
      <c r="K1" s="150"/>
      <c r="L1" s="150"/>
      <c r="M1" s="151"/>
    </row>
    <row r="2" spans="3:13" s="21" customFormat="1" ht="21.6" customHeight="1" x14ac:dyDescent="0.25">
      <c r="C2" s="22"/>
      <c r="D2" s="22"/>
      <c r="E2" s="22"/>
      <c r="F2" s="22"/>
      <c r="G2" s="152" t="s">
        <v>15</v>
      </c>
      <c r="H2" s="153"/>
      <c r="I2" s="153"/>
      <c r="J2" s="153"/>
      <c r="K2" s="153"/>
      <c r="L2" s="153"/>
      <c r="M2" s="154"/>
    </row>
    <row r="3" spans="3:13" s="21" customFormat="1" x14ac:dyDescent="0.25">
      <c r="C3" s="22"/>
      <c r="D3" s="22"/>
      <c r="E3" s="22"/>
      <c r="F3" s="22"/>
      <c r="G3" s="155"/>
      <c r="H3" s="156"/>
      <c r="I3" s="156"/>
      <c r="J3" s="156"/>
      <c r="K3" s="156"/>
      <c r="L3" s="156"/>
      <c r="M3" s="157"/>
    </row>
    <row r="4" spans="3:13" s="21" customFormat="1" ht="13.8" thickBot="1" x14ac:dyDescent="0.3">
      <c r="C4" s="22"/>
      <c r="D4" s="22"/>
      <c r="E4" s="22"/>
      <c r="F4" s="22"/>
      <c r="G4" s="158"/>
      <c r="H4" s="159"/>
      <c r="I4" s="159"/>
      <c r="J4" s="159"/>
      <c r="K4" s="159"/>
      <c r="L4" s="159"/>
      <c r="M4" s="160"/>
    </row>
    <row r="5" spans="3:13" s="21" customFormat="1" x14ac:dyDescent="0.25">
      <c r="C5" s="22"/>
      <c r="H5" s="22"/>
      <c r="I5" s="22"/>
      <c r="J5" s="22"/>
    </row>
    <row r="6" spans="3:13" s="21" customFormat="1" x14ac:dyDescent="0.25">
      <c r="C6" s="22"/>
      <c r="H6" s="22"/>
      <c r="I6" s="22"/>
      <c r="J6" s="22"/>
    </row>
    <row r="7" spans="3:13" s="21" customFormat="1" x14ac:dyDescent="0.25">
      <c r="C7" s="22"/>
      <c r="H7" s="22"/>
      <c r="I7" s="22"/>
      <c r="J7" s="22"/>
    </row>
    <row r="8" spans="3:13" s="21" customFormat="1" x14ac:dyDescent="0.25">
      <c r="C8" s="22"/>
      <c r="H8" s="22"/>
      <c r="I8" s="22"/>
      <c r="J8" s="22"/>
    </row>
    <row r="9" spans="3:13" s="21" customFormat="1" x14ac:dyDescent="0.25">
      <c r="C9" s="22"/>
      <c r="H9" s="22"/>
      <c r="I9" s="22"/>
      <c r="J9" s="22"/>
    </row>
    <row r="10" spans="3:13" s="21" customFormat="1" x14ac:dyDescent="0.25">
      <c r="C10" s="22"/>
      <c r="H10" s="22"/>
      <c r="I10" s="22"/>
      <c r="J10" s="22"/>
    </row>
    <row r="11" spans="3:13" s="21" customFormat="1" x14ac:dyDescent="0.25">
      <c r="C11" s="22"/>
      <c r="H11" s="22"/>
      <c r="I11" s="22"/>
      <c r="J11" s="22"/>
    </row>
    <row r="12" spans="3:13" s="21" customFormat="1" x14ac:dyDescent="0.25">
      <c r="C12" s="22"/>
      <c r="H12" s="22"/>
      <c r="I12" s="22"/>
      <c r="J12" s="22"/>
    </row>
    <row r="13" spans="3:13" s="21" customFormat="1" x14ac:dyDescent="0.25">
      <c r="C13" s="22"/>
      <c r="H13" s="22"/>
      <c r="I13" s="22"/>
      <c r="J13" s="22"/>
    </row>
    <row r="14" spans="3:13" s="21" customFormat="1" x14ac:dyDescent="0.25">
      <c r="C14" s="22"/>
      <c r="H14" s="22"/>
      <c r="I14" s="22"/>
      <c r="J14" s="22"/>
    </row>
    <row r="15" spans="3:13" s="21" customFormat="1" x14ac:dyDescent="0.25">
      <c r="C15" s="22"/>
      <c r="H15" s="22"/>
      <c r="I15" s="22"/>
      <c r="J15" s="22"/>
    </row>
    <row r="16" spans="3:13" s="21" customFormat="1" x14ac:dyDescent="0.25">
      <c r="C16" s="22"/>
      <c r="H16" s="22"/>
      <c r="I16" s="22"/>
      <c r="J16" s="22"/>
    </row>
    <row r="17" spans="1:13" ht="14.25" customHeight="1" x14ac:dyDescent="0.25">
      <c r="A17" s="202" t="s">
        <v>0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4"/>
    </row>
    <row r="18" spans="1:13" ht="38.25" customHeight="1" x14ac:dyDescent="0.25">
      <c r="A18" s="205" t="s">
        <v>1</v>
      </c>
      <c r="B18" s="205"/>
      <c r="C18" s="39" t="s">
        <v>2</v>
      </c>
      <c r="D18" s="39" t="s">
        <v>3</v>
      </c>
      <c r="E18" s="205" t="s">
        <v>4</v>
      </c>
      <c r="F18" s="205"/>
      <c r="G18" s="205"/>
      <c r="H18" s="205" t="s">
        <v>5</v>
      </c>
      <c r="I18" s="205"/>
      <c r="J18" s="39" t="s">
        <v>6</v>
      </c>
      <c r="K18" s="39" t="s">
        <v>7</v>
      </c>
      <c r="L18" s="39" t="s">
        <v>8</v>
      </c>
      <c r="M18" s="39" t="s">
        <v>9</v>
      </c>
    </row>
    <row r="19" spans="1:13" ht="25.5" customHeight="1" x14ac:dyDescent="0.25">
      <c r="A19" s="137" t="s">
        <v>155</v>
      </c>
      <c r="B19" s="138"/>
      <c r="C19" s="17"/>
      <c r="D19" s="17"/>
      <c r="E19" s="166">
        <v>81983753275</v>
      </c>
      <c r="F19" s="167"/>
      <c r="G19" s="197"/>
      <c r="H19" s="162"/>
      <c r="I19" s="163"/>
      <c r="J19" s="15">
        <v>7.99</v>
      </c>
      <c r="K19" s="17"/>
      <c r="L19" s="17"/>
      <c r="M19" s="17"/>
    </row>
    <row r="20" spans="1:13" ht="24" customHeight="1" x14ac:dyDescent="0.25">
      <c r="A20" s="123" t="s">
        <v>156</v>
      </c>
      <c r="B20" s="124"/>
      <c r="C20" s="18"/>
      <c r="D20" s="18"/>
      <c r="E20" s="168">
        <v>81983753244</v>
      </c>
      <c r="F20" s="169"/>
      <c r="G20" s="187"/>
      <c r="H20" s="164"/>
      <c r="I20" s="165"/>
      <c r="J20" s="12">
        <v>7.99</v>
      </c>
      <c r="K20" s="18"/>
      <c r="L20" s="18"/>
      <c r="M20" s="18"/>
    </row>
    <row r="21" spans="1:13" ht="24" customHeight="1" x14ac:dyDescent="0.25">
      <c r="A21" s="137" t="s">
        <v>157</v>
      </c>
      <c r="B21" s="138"/>
      <c r="C21" s="17"/>
      <c r="D21" s="17"/>
      <c r="E21" s="166">
        <v>81983753282</v>
      </c>
      <c r="F21" s="167"/>
      <c r="G21" s="197"/>
      <c r="H21" s="162"/>
      <c r="I21" s="163"/>
      <c r="J21" s="15">
        <v>7.99</v>
      </c>
      <c r="K21" s="17"/>
      <c r="L21" s="17"/>
      <c r="M21" s="17"/>
    </row>
    <row r="22" spans="1:13" ht="24" customHeight="1" x14ac:dyDescent="0.25">
      <c r="A22" s="123" t="s">
        <v>158</v>
      </c>
      <c r="B22" s="124"/>
      <c r="C22" s="18"/>
      <c r="D22" s="18"/>
      <c r="E22" s="168">
        <v>81983753473</v>
      </c>
      <c r="F22" s="169"/>
      <c r="G22" s="187"/>
      <c r="H22" s="164"/>
      <c r="I22" s="165"/>
      <c r="J22" s="12">
        <v>10.99</v>
      </c>
      <c r="K22" s="18"/>
      <c r="L22" s="18"/>
      <c r="M22" s="18"/>
    </row>
    <row r="23" spans="1:13" ht="24.75" customHeight="1" x14ac:dyDescent="0.25">
      <c r="A23" s="137" t="s">
        <v>159</v>
      </c>
      <c r="B23" s="138"/>
      <c r="C23" s="17"/>
      <c r="D23" s="17"/>
      <c r="E23" s="166">
        <v>81983750557</v>
      </c>
      <c r="F23" s="167"/>
      <c r="G23" s="197"/>
      <c r="H23" s="162"/>
      <c r="I23" s="163"/>
      <c r="J23" s="15">
        <v>10.99</v>
      </c>
      <c r="K23" s="17"/>
      <c r="L23" s="17"/>
      <c r="M23" s="17"/>
    </row>
    <row r="24" spans="1:13" ht="24.75" customHeight="1" x14ac:dyDescent="0.25">
      <c r="A24" s="123" t="s">
        <v>160</v>
      </c>
      <c r="B24" s="124"/>
      <c r="C24" s="18"/>
      <c r="D24" s="18"/>
      <c r="E24" s="168">
        <v>81983750540</v>
      </c>
      <c r="F24" s="169"/>
      <c r="G24" s="187"/>
      <c r="H24" s="164"/>
      <c r="I24" s="165"/>
      <c r="J24" s="12">
        <v>10.99</v>
      </c>
      <c r="K24" s="18"/>
      <c r="L24" s="18"/>
      <c r="M24" s="18"/>
    </row>
  </sheetData>
  <mergeCells count="24">
    <mergeCell ref="A21:B21"/>
    <mergeCell ref="E21:G21"/>
    <mergeCell ref="H21:I21"/>
    <mergeCell ref="A19:B19"/>
    <mergeCell ref="E19:G19"/>
    <mergeCell ref="H19:I19"/>
    <mergeCell ref="A20:B20"/>
    <mergeCell ref="E20:G20"/>
    <mergeCell ref="H20:I20"/>
    <mergeCell ref="G1:M1"/>
    <mergeCell ref="G2:M4"/>
    <mergeCell ref="A17:M17"/>
    <mergeCell ref="A18:B18"/>
    <mergeCell ref="H18:I18"/>
    <mergeCell ref="E18:G18"/>
    <mergeCell ref="A24:B24"/>
    <mergeCell ref="E24:G24"/>
    <mergeCell ref="H24:I24"/>
    <mergeCell ref="A22:B22"/>
    <mergeCell ref="E22:G22"/>
    <mergeCell ref="H22:I22"/>
    <mergeCell ref="A23:B23"/>
    <mergeCell ref="E23:G23"/>
    <mergeCell ref="H23:I23"/>
  </mergeCells>
  <pageMargins left="0.7" right="0.7" top="0.75" bottom="0.75" header="0.3" footer="0.3"/>
  <pageSetup scale="8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4BC1B-7046-4530-984C-B66A5C279FAD}">
  <sheetPr>
    <pageSetUpPr fitToPage="1"/>
  </sheetPr>
  <dimension ref="A1:N22"/>
  <sheetViews>
    <sheetView zoomScaleNormal="100" workbookViewId="0">
      <selection activeCell="A21" sqref="A21:B21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5.109375" style="16" customWidth="1"/>
    <col min="7" max="7" width="12" style="16" customWidth="1"/>
    <col min="8" max="8" width="2.33203125" style="16" customWidth="1"/>
    <col min="9" max="9" width="6.664062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8.77734375" style="16"/>
    <col min="15" max="15" width="7.109375" style="16" customWidth="1"/>
    <col min="16" max="16384" width="8.77734375" style="16"/>
  </cols>
  <sheetData>
    <row r="1" spans="2:13" s="21" customFormat="1" ht="72.75" customHeight="1" thickBot="1" x14ac:dyDescent="0.4">
      <c r="B1" s="22"/>
      <c r="C1" s="23"/>
      <c r="D1" s="5"/>
      <c r="E1" s="5"/>
      <c r="F1" s="5"/>
      <c r="G1" s="149" t="s">
        <v>36</v>
      </c>
      <c r="H1" s="150"/>
      <c r="I1" s="150"/>
      <c r="J1" s="150"/>
      <c r="K1" s="150"/>
      <c r="L1" s="150"/>
      <c r="M1" s="151"/>
    </row>
    <row r="2" spans="2:13" s="21" customFormat="1" ht="18.600000000000001" customHeight="1" x14ac:dyDescent="0.25">
      <c r="B2" s="22"/>
      <c r="D2" s="11"/>
      <c r="E2" s="11"/>
      <c r="F2" s="11"/>
      <c r="G2" s="152" t="s">
        <v>19</v>
      </c>
      <c r="H2" s="153"/>
      <c r="I2" s="153"/>
      <c r="J2" s="153"/>
      <c r="K2" s="153"/>
      <c r="L2" s="153"/>
      <c r="M2" s="154"/>
    </row>
    <row r="3" spans="2:13" s="21" customFormat="1" x14ac:dyDescent="0.25">
      <c r="B3" s="22"/>
      <c r="D3" s="11"/>
      <c r="E3" s="11"/>
      <c r="F3" s="11"/>
      <c r="G3" s="155"/>
      <c r="H3" s="156"/>
      <c r="I3" s="156"/>
      <c r="J3" s="156"/>
      <c r="K3" s="156"/>
      <c r="L3" s="156"/>
      <c r="M3" s="157"/>
    </row>
    <row r="4" spans="2:13" s="21" customFormat="1" x14ac:dyDescent="0.25">
      <c r="B4" s="22"/>
      <c r="D4" s="11"/>
      <c r="E4" s="11"/>
      <c r="F4" s="11"/>
      <c r="G4" s="155"/>
      <c r="H4" s="156"/>
      <c r="I4" s="156"/>
      <c r="J4" s="156"/>
      <c r="K4" s="156"/>
      <c r="L4" s="156"/>
      <c r="M4" s="157"/>
    </row>
    <row r="5" spans="2:13" s="21" customFormat="1" ht="20.25" customHeight="1" thickBot="1" x14ac:dyDescent="0.3">
      <c r="B5" s="22"/>
      <c r="D5" s="11"/>
      <c r="E5" s="11"/>
      <c r="F5" s="11"/>
      <c r="G5" s="158"/>
      <c r="H5" s="159"/>
      <c r="I5" s="159"/>
      <c r="J5" s="159"/>
      <c r="K5" s="159"/>
      <c r="L5" s="159"/>
      <c r="M5" s="160"/>
    </row>
    <row r="6" spans="2:13" s="21" customFormat="1" x14ac:dyDescent="0.25">
      <c r="B6" s="22"/>
      <c r="G6" s="22"/>
      <c r="H6" s="22"/>
      <c r="I6" s="22"/>
      <c r="J6" s="22"/>
    </row>
    <row r="7" spans="2:13" s="21" customFormat="1" x14ac:dyDescent="0.25">
      <c r="B7" s="22"/>
      <c r="G7" s="22"/>
      <c r="H7" s="22"/>
      <c r="I7" s="22"/>
      <c r="J7" s="22"/>
    </row>
    <row r="8" spans="2:13" s="21" customFormat="1" x14ac:dyDescent="0.25">
      <c r="B8" s="22"/>
      <c r="G8" s="22"/>
      <c r="H8" s="22"/>
      <c r="I8" s="22"/>
      <c r="J8" s="22"/>
    </row>
    <row r="9" spans="2:13" s="21" customFormat="1" x14ac:dyDescent="0.25">
      <c r="B9" s="22"/>
      <c r="G9" s="22"/>
      <c r="H9" s="22"/>
      <c r="I9" s="22"/>
      <c r="J9" s="22"/>
    </row>
    <row r="10" spans="2:13" s="21" customFormat="1" x14ac:dyDescent="0.25">
      <c r="B10" s="22"/>
      <c r="G10" s="22"/>
      <c r="H10" s="22"/>
      <c r="I10" s="22"/>
      <c r="J10" s="22"/>
    </row>
    <row r="11" spans="2:13" s="21" customFormat="1" x14ac:dyDescent="0.25">
      <c r="B11" s="22"/>
      <c r="G11" s="22"/>
      <c r="H11" s="22"/>
      <c r="I11" s="22"/>
      <c r="J11" s="22"/>
    </row>
    <row r="12" spans="2:13" s="21" customFormat="1" x14ac:dyDescent="0.25">
      <c r="B12" s="22"/>
      <c r="G12" s="22"/>
      <c r="H12" s="22"/>
      <c r="I12" s="22"/>
      <c r="J12" s="22"/>
    </row>
    <row r="13" spans="2:13" s="21" customFormat="1" x14ac:dyDescent="0.25">
      <c r="B13" s="22"/>
      <c r="G13" s="22"/>
      <c r="H13" s="22"/>
      <c r="I13" s="22"/>
      <c r="J13" s="22"/>
    </row>
    <row r="14" spans="2:13" s="21" customFormat="1" x14ac:dyDescent="0.25">
      <c r="B14" s="22"/>
      <c r="G14" s="22"/>
      <c r="H14" s="22"/>
      <c r="I14" s="22"/>
      <c r="J14" s="22"/>
    </row>
    <row r="15" spans="2:13" s="21" customFormat="1" x14ac:dyDescent="0.25">
      <c r="B15" s="22"/>
      <c r="G15" s="22"/>
      <c r="H15" s="22"/>
      <c r="I15" s="22"/>
      <c r="J15" s="22"/>
    </row>
    <row r="16" spans="2:13" s="21" customFormat="1" x14ac:dyDescent="0.25">
      <c r="B16" s="22"/>
      <c r="G16" s="22"/>
      <c r="H16" s="22"/>
      <c r="I16" s="22"/>
      <c r="J16" s="22"/>
    </row>
    <row r="17" spans="1:14" s="21" customFormat="1" x14ac:dyDescent="0.25">
      <c r="B17" s="22"/>
      <c r="G17" s="22"/>
      <c r="H17" s="22"/>
      <c r="I17" s="22"/>
      <c r="J17" s="22"/>
    </row>
    <row r="18" spans="1:14" s="21" customFormat="1" x14ac:dyDescent="0.25">
      <c r="B18" s="22"/>
      <c r="G18" s="22"/>
      <c r="H18" s="22"/>
      <c r="I18" s="22"/>
      <c r="J18" s="22"/>
    </row>
    <row r="19" spans="1:14" ht="14.25" customHeight="1" x14ac:dyDescent="0.25">
      <c r="A19" s="207" t="s">
        <v>0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9"/>
    </row>
    <row r="20" spans="1:14" ht="29.25" customHeight="1" x14ac:dyDescent="0.25">
      <c r="A20" s="206" t="s">
        <v>1</v>
      </c>
      <c r="B20" s="206"/>
      <c r="C20" s="40" t="s">
        <v>2</v>
      </c>
      <c r="D20" s="40" t="s">
        <v>3</v>
      </c>
      <c r="E20" s="206" t="s">
        <v>4</v>
      </c>
      <c r="F20" s="206"/>
      <c r="G20" s="206"/>
      <c r="H20" s="206" t="s">
        <v>5</v>
      </c>
      <c r="I20" s="206"/>
      <c r="J20" s="40" t="s">
        <v>6</v>
      </c>
      <c r="K20" s="40" t="s">
        <v>7</v>
      </c>
      <c r="L20" s="40" t="s">
        <v>8</v>
      </c>
      <c r="M20" s="40" t="s">
        <v>9</v>
      </c>
    </row>
    <row r="21" spans="1:14" ht="27.6" customHeight="1" x14ac:dyDescent="0.25">
      <c r="A21" s="137" t="s">
        <v>161</v>
      </c>
      <c r="B21" s="138"/>
      <c r="C21" s="32" t="s">
        <v>162</v>
      </c>
      <c r="D21" s="33" t="s">
        <v>44</v>
      </c>
      <c r="E21" s="139">
        <v>9781680318470</v>
      </c>
      <c r="F21" s="140"/>
      <c r="G21" s="141"/>
      <c r="H21" s="162"/>
      <c r="I21" s="163"/>
      <c r="J21" s="15">
        <v>19.989999999999998</v>
      </c>
      <c r="K21" s="15">
        <v>13.99</v>
      </c>
      <c r="L21" s="45"/>
      <c r="M21" s="45"/>
      <c r="N21" s="46"/>
    </row>
    <row r="22" spans="1:14" ht="27.6" customHeight="1" x14ac:dyDescent="0.25">
      <c r="A22" s="123" t="s">
        <v>163</v>
      </c>
      <c r="B22" s="124"/>
      <c r="C22" s="35" t="s">
        <v>164</v>
      </c>
      <c r="D22" s="34" t="s">
        <v>51</v>
      </c>
      <c r="E22" s="125">
        <v>9780768461114</v>
      </c>
      <c r="F22" s="126"/>
      <c r="G22" s="127"/>
      <c r="H22" s="164"/>
      <c r="I22" s="165"/>
      <c r="J22" s="12">
        <v>18.989999999999998</v>
      </c>
      <c r="K22" s="12">
        <v>13.29</v>
      </c>
      <c r="L22" s="18"/>
      <c r="M22" s="18"/>
      <c r="N22" s="44"/>
    </row>
  </sheetData>
  <mergeCells count="12">
    <mergeCell ref="E22:G22"/>
    <mergeCell ref="H22:I22"/>
    <mergeCell ref="A19:M19"/>
    <mergeCell ref="A20:B20"/>
    <mergeCell ref="A21:B21"/>
    <mergeCell ref="A22:B22"/>
    <mergeCell ref="G1:M1"/>
    <mergeCell ref="G2:M5"/>
    <mergeCell ref="H20:I20"/>
    <mergeCell ref="E20:G20"/>
    <mergeCell ref="E21:G21"/>
    <mergeCell ref="H21:I21"/>
  </mergeCells>
  <pageMargins left="0.7" right="0.7" top="0.75" bottom="0.75" header="0.3" footer="0.3"/>
  <pageSetup scale="8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1BE0C-E08B-4C75-8BD3-AD076FADC9B8}">
  <sheetPr>
    <pageSetUpPr fitToPage="1"/>
  </sheetPr>
  <dimension ref="A1:N29"/>
  <sheetViews>
    <sheetView workbookViewId="0">
      <selection activeCell="D1" sqref="D1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8.77734375" style="16"/>
  </cols>
  <sheetData>
    <row r="1" spans="2:13" s="21" customFormat="1" ht="61.5" customHeight="1" thickBot="1" x14ac:dyDescent="0.3">
      <c r="B1" s="22"/>
      <c r="C1" s="23"/>
      <c r="D1" s="30"/>
      <c r="E1" s="30"/>
      <c r="F1" s="30"/>
      <c r="G1" s="149" t="s">
        <v>37</v>
      </c>
      <c r="H1" s="150"/>
      <c r="I1" s="150"/>
      <c r="J1" s="150"/>
      <c r="K1" s="150"/>
      <c r="L1" s="150"/>
      <c r="M1" s="151"/>
    </row>
    <row r="2" spans="2:13" s="21" customFormat="1" ht="15" customHeight="1" x14ac:dyDescent="0.25">
      <c r="B2" s="22"/>
      <c r="D2" s="25"/>
      <c r="E2" s="25"/>
      <c r="F2" s="25"/>
      <c r="G2" s="152" t="s">
        <v>20</v>
      </c>
      <c r="H2" s="153"/>
      <c r="I2" s="153"/>
      <c r="J2" s="153"/>
      <c r="K2" s="153"/>
      <c r="L2" s="153"/>
      <c r="M2" s="154"/>
    </row>
    <row r="3" spans="2:13" s="21" customFormat="1" x14ac:dyDescent="0.25">
      <c r="B3" s="22"/>
      <c r="D3" s="25"/>
      <c r="E3" s="25"/>
      <c r="F3" s="25"/>
      <c r="G3" s="155"/>
      <c r="H3" s="156"/>
      <c r="I3" s="156"/>
      <c r="J3" s="156"/>
      <c r="K3" s="156"/>
      <c r="L3" s="156"/>
      <c r="M3" s="157"/>
    </row>
    <row r="4" spans="2:13" s="21" customFormat="1" ht="23.25" customHeight="1" x14ac:dyDescent="0.25">
      <c r="B4" s="22"/>
      <c r="D4" s="25"/>
      <c r="E4" s="25"/>
      <c r="F4" s="25"/>
      <c r="G4" s="155"/>
      <c r="H4" s="156"/>
      <c r="I4" s="156"/>
      <c r="J4" s="156"/>
      <c r="K4" s="156"/>
      <c r="L4" s="156"/>
      <c r="M4" s="157"/>
    </row>
    <row r="5" spans="2:13" s="21" customFormat="1" ht="48" customHeight="1" thickBot="1" x14ac:dyDescent="0.3">
      <c r="B5" s="22"/>
      <c r="D5" s="25"/>
      <c r="E5" s="25"/>
      <c r="F5" s="25"/>
      <c r="G5" s="210"/>
      <c r="H5" s="211"/>
      <c r="I5" s="211"/>
      <c r="J5" s="211"/>
      <c r="K5" s="211"/>
      <c r="L5" s="211"/>
      <c r="M5" s="212"/>
    </row>
    <row r="6" spans="2:13" s="21" customFormat="1" x14ac:dyDescent="0.25">
      <c r="B6" s="22"/>
      <c r="G6" s="22"/>
      <c r="H6" s="22"/>
    </row>
    <row r="7" spans="2:13" s="21" customFormat="1" x14ac:dyDescent="0.25">
      <c r="B7" s="22"/>
      <c r="G7" s="22"/>
      <c r="H7" s="22"/>
    </row>
    <row r="8" spans="2:13" s="21" customFormat="1" x14ac:dyDescent="0.25">
      <c r="B8" s="22"/>
      <c r="G8" s="22"/>
      <c r="H8" s="22"/>
    </row>
    <row r="9" spans="2:13" s="21" customFormat="1" x14ac:dyDescent="0.25">
      <c r="B9" s="22"/>
      <c r="G9" s="22"/>
      <c r="H9" s="22"/>
    </row>
    <row r="10" spans="2:13" s="21" customFormat="1" x14ac:dyDescent="0.25">
      <c r="B10" s="22"/>
      <c r="G10" s="22"/>
      <c r="H10" s="22"/>
    </row>
    <row r="11" spans="2:13" s="21" customFormat="1" x14ac:dyDescent="0.25">
      <c r="B11" s="22"/>
      <c r="G11" s="22"/>
      <c r="H11" s="22"/>
    </row>
    <row r="12" spans="2:13" s="21" customFormat="1" x14ac:dyDescent="0.25">
      <c r="B12" s="22"/>
      <c r="G12" s="22"/>
      <c r="H12" s="22"/>
    </row>
    <row r="13" spans="2:13" s="21" customFormat="1" x14ac:dyDescent="0.25">
      <c r="B13" s="22"/>
      <c r="G13" s="22"/>
      <c r="H13" s="22"/>
    </row>
    <row r="14" spans="2:13" s="21" customFormat="1" x14ac:dyDescent="0.25">
      <c r="B14" s="22"/>
      <c r="G14" s="22"/>
      <c r="H14" s="22"/>
    </row>
    <row r="15" spans="2:13" s="21" customFormat="1" x14ac:dyDescent="0.25">
      <c r="B15" s="22"/>
      <c r="G15" s="22"/>
      <c r="H15" s="22"/>
    </row>
    <row r="16" spans="2:13" s="21" customFormat="1" x14ac:dyDescent="0.25">
      <c r="B16" s="22"/>
      <c r="G16" s="22"/>
      <c r="H16" s="22"/>
    </row>
    <row r="17" spans="1:14" s="21" customFormat="1" x14ac:dyDescent="0.25">
      <c r="B17" s="22"/>
      <c r="G17" s="22"/>
      <c r="H17" s="22"/>
    </row>
    <row r="18" spans="1:14" s="21" customFormat="1" x14ac:dyDescent="0.25">
      <c r="B18" s="22"/>
      <c r="G18" s="22"/>
      <c r="H18" s="22"/>
    </row>
    <row r="19" spans="1:14" s="21" customFormat="1" ht="57" customHeight="1" x14ac:dyDescent="0.25">
      <c r="B19" s="22"/>
      <c r="G19" s="22"/>
      <c r="H19" s="22"/>
    </row>
    <row r="20" spans="1:14" ht="14.25" customHeight="1" x14ac:dyDescent="0.25">
      <c r="A20" s="182" t="s">
        <v>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4"/>
    </row>
    <row r="21" spans="1:14" ht="29.25" customHeight="1" x14ac:dyDescent="0.25">
      <c r="A21" s="179" t="s">
        <v>1</v>
      </c>
      <c r="B21" s="181"/>
      <c r="C21" s="26" t="s">
        <v>2</v>
      </c>
      <c r="D21" s="26" t="s">
        <v>3</v>
      </c>
      <c r="E21" s="179" t="s">
        <v>4</v>
      </c>
      <c r="F21" s="180"/>
      <c r="G21" s="181"/>
      <c r="H21" s="179" t="s">
        <v>5</v>
      </c>
      <c r="I21" s="181"/>
      <c r="J21" s="26" t="s">
        <v>6</v>
      </c>
      <c r="K21" s="26" t="s">
        <v>7</v>
      </c>
      <c r="L21" s="26" t="s">
        <v>8</v>
      </c>
      <c r="M21" s="26" t="s">
        <v>9</v>
      </c>
    </row>
    <row r="22" spans="1:14" ht="22.8" customHeight="1" x14ac:dyDescent="0.25">
      <c r="A22" s="137" t="s">
        <v>165</v>
      </c>
      <c r="B22" s="138"/>
      <c r="C22" s="32" t="s">
        <v>166</v>
      </c>
      <c r="D22" s="33" t="s">
        <v>49</v>
      </c>
      <c r="E22" s="139">
        <v>9781546016120</v>
      </c>
      <c r="F22" s="140"/>
      <c r="G22" s="141"/>
      <c r="H22" s="162"/>
      <c r="I22" s="163"/>
      <c r="J22" s="15">
        <v>24</v>
      </c>
      <c r="K22" s="15">
        <v>19.97</v>
      </c>
      <c r="L22" s="45"/>
      <c r="M22" s="45"/>
      <c r="N22" s="46"/>
    </row>
    <row r="23" spans="1:14" ht="22.8" customHeight="1" x14ac:dyDescent="0.25">
      <c r="A23" s="123" t="s">
        <v>167</v>
      </c>
      <c r="B23" s="124"/>
      <c r="C23" s="35" t="s">
        <v>166</v>
      </c>
      <c r="D23" s="34" t="s">
        <v>44</v>
      </c>
      <c r="E23" s="125">
        <v>9781546000785</v>
      </c>
      <c r="F23" s="126"/>
      <c r="G23" s="127"/>
      <c r="H23" s="164"/>
      <c r="I23" s="165"/>
      <c r="J23" s="12">
        <v>15.99</v>
      </c>
      <c r="K23" s="20"/>
      <c r="L23" s="47"/>
      <c r="M23" s="47"/>
      <c r="N23" s="46"/>
    </row>
    <row r="24" spans="1:14" ht="22.8" customHeight="1" x14ac:dyDescent="0.25">
      <c r="A24" s="137" t="s">
        <v>168</v>
      </c>
      <c r="B24" s="138"/>
      <c r="C24" s="32" t="s">
        <v>166</v>
      </c>
      <c r="D24" s="33" t="s">
        <v>51</v>
      </c>
      <c r="E24" s="139">
        <v>9781546012474</v>
      </c>
      <c r="F24" s="140"/>
      <c r="G24" s="141"/>
      <c r="H24" s="162"/>
      <c r="I24" s="163"/>
      <c r="J24" s="15">
        <v>18.989999999999998</v>
      </c>
      <c r="K24" s="15">
        <v>14.97</v>
      </c>
      <c r="L24" s="45"/>
      <c r="M24" s="45"/>
      <c r="N24" s="46"/>
    </row>
    <row r="25" spans="1:14" ht="22.8" customHeight="1" x14ac:dyDescent="0.25">
      <c r="A25" s="123" t="s">
        <v>169</v>
      </c>
      <c r="B25" s="124"/>
      <c r="C25" s="18"/>
      <c r="D25" s="34" t="s">
        <v>44</v>
      </c>
      <c r="E25" s="125">
        <v>9781546000891</v>
      </c>
      <c r="F25" s="126"/>
      <c r="G25" s="127"/>
      <c r="H25" s="164"/>
      <c r="I25" s="165"/>
      <c r="J25" s="12">
        <v>12.99</v>
      </c>
      <c r="K25" s="12">
        <v>10.97</v>
      </c>
      <c r="L25" s="47"/>
      <c r="M25" s="47"/>
      <c r="N25" s="46"/>
    </row>
    <row r="26" spans="1:14" ht="22.8" customHeight="1" x14ac:dyDescent="0.25">
      <c r="A26" s="137" t="s">
        <v>170</v>
      </c>
      <c r="B26" s="138"/>
      <c r="C26" s="32" t="s">
        <v>171</v>
      </c>
      <c r="D26" s="33" t="s">
        <v>49</v>
      </c>
      <c r="E26" s="139">
        <v>9781546000853</v>
      </c>
      <c r="F26" s="140"/>
      <c r="G26" s="141"/>
      <c r="H26" s="162"/>
      <c r="I26" s="163"/>
      <c r="J26" s="15">
        <v>14.99</v>
      </c>
      <c r="K26" s="15">
        <v>11.97</v>
      </c>
      <c r="L26" s="17"/>
      <c r="M26" s="17"/>
      <c r="N26" s="44"/>
    </row>
    <row r="27" spans="1:14" ht="22.8" customHeight="1" x14ac:dyDescent="0.25">
      <c r="A27" s="123" t="s">
        <v>172</v>
      </c>
      <c r="B27" s="124"/>
      <c r="C27" s="35" t="s">
        <v>173</v>
      </c>
      <c r="D27" s="34" t="s">
        <v>49</v>
      </c>
      <c r="E27" s="125">
        <v>9781546001508</v>
      </c>
      <c r="F27" s="126"/>
      <c r="G27" s="127"/>
      <c r="H27" s="164"/>
      <c r="I27" s="165"/>
      <c r="J27" s="12">
        <v>27</v>
      </c>
      <c r="K27" s="12">
        <v>21.97</v>
      </c>
      <c r="L27" s="18"/>
      <c r="M27" s="18"/>
      <c r="N27" s="44"/>
    </row>
    <row r="28" spans="1:14" ht="22.8" customHeight="1" x14ac:dyDescent="0.25">
      <c r="A28" s="137" t="s">
        <v>174</v>
      </c>
      <c r="B28" s="138"/>
      <c r="C28" s="32" t="s">
        <v>175</v>
      </c>
      <c r="D28" s="33" t="s">
        <v>176</v>
      </c>
      <c r="E28" s="139">
        <v>9781546012641</v>
      </c>
      <c r="F28" s="140"/>
      <c r="G28" s="141"/>
      <c r="H28" s="162"/>
      <c r="I28" s="163"/>
      <c r="J28" s="15">
        <v>7.99</v>
      </c>
      <c r="K28" s="15">
        <v>6.97</v>
      </c>
      <c r="L28" s="45"/>
      <c r="M28" s="45"/>
      <c r="N28" s="46"/>
    </row>
    <row r="29" spans="1:14" ht="22.8" customHeight="1" x14ac:dyDescent="0.25">
      <c r="A29" s="123" t="s">
        <v>177</v>
      </c>
      <c r="B29" s="124"/>
      <c r="C29" s="35" t="s">
        <v>178</v>
      </c>
      <c r="D29" s="34" t="s">
        <v>176</v>
      </c>
      <c r="E29" s="125">
        <v>9781546001058</v>
      </c>
      <c r="F29" s="126"/>
      <c r="G29" s="127"/>
      <c r="H29" s="164"/>
      <c r="I29" s="165"/>
      <c r="J29" s="12">
        <v>7.99</v>
      </c>
      <c r="K29" s="12">
        <v>6.97</v>
      </c>
      <c r="L29" s="47"/>
      <c r="M29" s="47"/>
      <c r="N29" s="46"/>
    </row>
  </sheetData>
  <mergeCells count="30">
    <mergeCell ref="G1:M1"/>
    <mergeCell ref="G2:M5"/>
    <mergeCell ref="E21:G21"/>
    <mergeCell ref="A20:M20"/>
    <mergeCell ref="A21:B21"/>
    <mergeCell ref="H21:I21"/>
    <mergeCell ref="E23:G23"/>
    <mergeCell ref="H23:I23"/>
    <mergeCell ref="A22:B22"/>
    <mergeCell ref="E22:G22"/>
    <mergeCell ref="H22:I22"/>
    <mergeCell ref="A23:B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29:B29"/>
    <mergeCell ref="E29:G29"/>
    <mergeCell ref="H29:I29"/>
  </mergeCells>
  <pageMargins left="0.7" right="0.7" top="0.75" bottom="0.75" header="0.3" footer="0.3"/>
  <pageSetup scale="8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DCC88-70A7-4047-9EAF-4F4D0075607F}">
  <sheetPr>
    <pageSetUpPr fitToPage="1"/>
  </sheetPr>
  <dimension ref="A1:L47"/>
  <sheetViews>
    <sheetView showGridLines="0" zoomScaleNormal="100" workbookViewId="0">
      <selection activeCell="C3" sqref="C3"/>
    </sheetView>
  </sheetViews>
  <sheetFormatPr defaultRowHeight="14.4" x14ac:dyDescent="0.3"/>
  <cols>
    <col min="1" max="1" width="6.109375" style="68" bestFit="1" customWidth="1"/>
    <col min="2" max="2" width="15.6640625" style="64" customWidth="1"/>
    <col min="3" max="3" width="49.6640625" style="64" bestFit="1" customWidth="1"/>
    <col min="4" max="4" width="16.6640625" style="68" bestFit="1" customWidth="1"/>
    <col min="5" max="5" width="10.109375" style="64" customWidth="1"/>
    <col min="6" max="6" width="10.33203125" style="64" customWidth="1"/>
    <col min="7" max="7" width="9.6640625" style="64" customWidth="1"/>
    <col min="8" max="8" width="1.6640625" style="64" customWidth="1"/>
    <col min="9" max="9" width="8.88671875" style="65"/>
    <col min="10" max="11" width="8.88671875" style="66"/>
    <col min="12" max="12" width="0" style="64" hidden="1" customWidth="1"/>
    <col min="13" max="16384" width="8.88671875" style="64"/>
  </cols>
  <sheetData>
    <row r="1" spans="1:12" ht="24.6" customHeight="1" thickBot="1" x14ac:dyDescent="0.35">
      <c r="A1" s="60"/>
      <c r="B1" s="61"/>
      <c r="C1" s="61"/>
      <c r="D1" s="62"/>
      <c r="E1" s="61"/>
      <c r="F1" s="61"/>
      <c r="G1" s="63" t="s">
        <v>272</v>
      </c>
    </row>
    <row r="2" spans="1:12" x14ac:dyDescent="0.3">
      <c r="A2" s="67"/>
    </row>
    <row r="3" spans="1:12" x14ac:dyDescent="0.3">
      <c r="A3" s="67"/>
      <c r="B3" s="69" t="s">
        <v>273</v>
      </c>
      <c r="C3" s="70" t="str">
        <f>'[5]CUST INFO'!D2</f>
        <v>REP NAME HERE</v>
      </c>
      <c r="D3" s="69" t="s">
        <v>274</v>
      </c>
      <c r="E3" s="215">
        <f>E4-15</f>
        <v>44606</v>
      </c>
      <c r="F3" s="215"/>
    </row>
    <row r="4" spans="1:12" x14ac:dyDescent="0.3">
      <c r="A4" s="67"/>
      <c r="B4" s="69" t="s">
        <v>275</v>
      </c>
      <c r="C4" s="70"/>
      <c r="D4" s="69" t="s">
        <v>276</v>
      </c>
      <c r="E4" s="215">
        <v>44621</v>
      </c>
      <c r="F4" s="215"/>
    </row>
    <row r="5" spans="1:12" x14ac:dyDescent="0.3">
      <c r="A5" s="67"/>
      <c r="B5" s="69" t="s">
        <v>277</v>
      </c>
      <c r="C5" s="70" t="str">
        <f>'[5]CUST INFO'!C7</f>
        <v>CUSTOMER</v>
      </c>
      <c r="D5" s="69" t="s">
        <v>278</v>
      </c>
      <c r="E5" s="215">
        <v>44668</v>
      </c>
      <c r="F5" s="215"/>
    </row>
    <row r="6" spans="1:12" x14ac:dyDescent="0.3">
      <c r="A6" s="67"/>
      <c r="B6" s="69" t="s">
        <v>279</v>
      </c>
      <c r="C6" s="70" t="str">
        <f>'[5]CUST INFO'!B7</f>
        <v>CUST #</v>
      </c>
      <c r="D6" s="69" t="s">
        <v>280</v>
      </c>
      <c r="E6" s="216"/>
      <c r="F6" s="216"/>
    </row>
    <row r="7" spans="1:12" x14ac:dyDescent="0.3">
      <c r="A7" s="67"/>
      <c r="B7" s="69" t="s">
        <v>281</v>
      </c>
      <c r="C7" s="70" t="str">
        <f>G1</f>
        <v>Munce Easter</v>
      </c>
      <c r="D7" s="71" t="s">
        <v>282</v>
      </c>
      <c r="E7" s="215">
        <f ca="1">TODAY()</f>
        <v>44617</v>
      </c>
      <c r="F7" s="217"/>
    </row>
    <row r="8" spans="1:12" ht="15.6" x14ac:dyDescent="0.3">
      <c r="A8" s="67"/>
      <c r="B8" s="69" t="s">
        <v>283</v>
      </c>
      <c r="C8" s="72" t="s">
        <v>284</v>
      </c>
      <c r="D8" s="69" t="s">
        <v>285</v>
      </c>
      <c r="E8" s="217" t="str">
        <f ca="1">IF(E6&gt;=TODAY(),"90 days","NONE")</f>
        <v>NONE</v>
      </c>
      <c r="F8" s="217"/>
    </row>
    <row r="9" spans="1:12" x14ac:dyDescent="0.3">
      <c r="A9" s="213" t="s">
        <v>286</v>
      </c>
      <c r="B9" s="214"/>
      <c r="C9" s="214"/>
      <c r="D9" s="214"/>
      <c r="E9" s="214"/>
      <c r="F9" s="214"/>
      <c r="G9" s="214"/>
    </row>
    <row r="10" spans="1:12" x14ac:dyDescent="0.3">
      <c r="A10" s="73"/>
    </row>
    <row r="11" spans="1:12" ht="29.4" thickBot="1" x14ac:dyDescent="0.35">
      <c r="A11" s="74" t="s">
        <v>287</v>
      </c>
      <c r="B11" s="75" t="s">
        <v>288</v>
      </c>
      <c r="C11" s="75" t="s">
        <v>289</v>
      </c>
      <c r="D11" s="75" t="s">
        <v>290</v>
      </c>
      <c r="E11" s="75" t="s">
        <v>291</v>
      </c>
      <c r="F11" s="76" t="s">
        <v>292</v>
      </c>
      <c r="G11" s="77" t="s">
        <v>293</v>
      </c>
      <c r="I11" s="78" t="s">
        <v>294</v>
      </c>
      <c r="J11" s="79" t="s">
        <v>295</v>
      </c>
      <c r="K11" s="80" t="s">
        <v>296</v>
      </c>
    </row>
    <row r="12" spans="1:12" x14ac:dyDescent="0.3">
      <c r="A12" s="86">
        <v>4</v>
      </c>
      <c r="B12" s="87" t="s">
        <v>297</v>
      </c>
      <c r="C12" s="88">
        <v>0.1361111111111111</v>
      </c>
      <c r="D12" s="89" t="s">
        <v>298</v>
      </c>
      <c r="E12" s="90">
        <v>25.99</v>
      </c>
      <c r="F12" s="91" t="s">
        <v>299</v>
      </c>
      <c r="G12" s="92">
        <f>IF(A12&gt;=4,0.65,IF(A12&lt;=3,0.45))</f>
        <v>0.65</v>
      </c>
      <c r="I12" s="93">
        <f>IF(A12&gt;0,(1-(J12/(E12*0.6))),"")</f>
        <v>0.41666666666666663</v>
      </c>
      <c r="J12" s="94">
        <f t="shared" ref="J12:J41" si="0">IF(A12&gt;0,(E12*(1-G12)),"")</f>
        <v>9.0964999999999989</v>
      </c>
      <c r="K12" s="94">
        <f t="shared" ref="K12:K41" si="1">IF(A12&gt;0,(J12*A12),"")</f>
        <v>36.385999999999996</v>
      </c>
      <c r="L12" s="95">
        <v>0.55000000000000004</v>
      </c>
    </row>
    <row r="13" spans="1:12" x14ac:dyDescent="0.3">
      <c r="A13" s="86">
        <v>4</v>
      </c>
      <c r="B13" s="87" t="s">
        <v>300</v>
      </c>
      <c r="C13" s="96" t="s">
        <v>301</v>
      </c>
      <c r="D13" s="89" t="s">
        <v>298</v>
      </c>
      <c r="E13" s="90">
        <v>17.989999999999998</v>
      </c>
      <c r="F13" s="91" t="s">
        <v>302</v>
      </c>
      <c r="G13" s="92">
        <f>IF(A13&gt;=4,0.55,IF(A13&lt;=3,0.45))</f>
        <v>0.55000000000000004</v>
      </c>
      <c r="I13" s="93">
        <f>IF(A13&gt;0,(1-(J13/(E13*0.75))),"")</f>
        <v>0.40000000000000013</v>
      </c>
      <c r="J13" s="94">
        <f t="shared" si="0"/>
        <v>8.0954999999999977</v>
      </c>
      <c r="K13" s="94">
        <f t="shared" si="1"/>
        <v>32.381999999999991</v>
      </c>
      <c r="L13" s="95">
        <v>0.55000000000000004</v>
      </c>
    </row>
    <row r="14" spans="1:12" x14ac:dyDescent="0.3">
      <c r="A14" s="86">
        <v>4</v>
      </c>
      <c r="B14" s="87" t="s">
        <v>303</v>
      </c>
      <c r="C14" s="96" t="s">
        <v>304</v>
      </c>
      <c r="D14" s="89" t="s">
        <v>298</v>
      </c>
      <c r="E14" s="90">
        <v>4.99</v>
      </c>
      <c r="F14" s="91" t="s">
        <v>302</v>
      </c>
      <c r="G14" s="92">
        <f>IF(A14&gt;=4,0.55,IF(A14&lt;=3,0.45))</f>
        <v>0.55000000000000004</v>
      </c>
      <c r="I14" s="93">
        <f>IF(A14&gt;0,(1-(J14/(E14*0.75))),"")</f>
        <v>0.4</v>
      </c>
      <c r="J14" s="94">
        <f t="shared" si="0"/>
        <v>2.2454999999999998</v>
      </c>
      <c r="K14" s="94">
        <f t="shared" si="1"/>
        <v>8.9819999999999993</v>
      </c>
      <c r="L14" s="95">
        <v>0.55000000000000004</v>
      </c>
    </row>
    <row r="15" spans="1:12" x14ac:dyDescent="0.3">
      <c r="A15" s="86">
        <v>4</v>
      </c>
      <c r="B15" s="97" t="s">
        <v>305</v>
      </c>
      <c r="C15" s="96" t="s">
        <v>306</v>
      </c>
      <c r="D15" s="89" t="s">
        <v>298</v>
      </c>
      <c r="E15" s="90">
        <v>4.99</v>
      </c>
      <c r="F15" s="91" t="s">
        <v>302</v>
      </c>
      <c r="G15" s="92">
        <f>IF(A15&gt;=4,0.55,IF(A15&lt;=3,0.45))</f>
        <v>0.55000000000000004</v>
      </c>
      <c r="I15" s="93">
        <f>IF(A15&gt;0,(1-(J15/(E15*0.75))),"")</f>
        <v>0.4</v>
      </c>
      <c r="J15" s="94">
        <f t="shared" si="0"/>
        <v>2.2454999999999998</v>
      </c>
      <c r="K15" s="94">
        <f t="shared" si="1"/>
        <v>8.9819999999999993</v>
      </c>
      <c r="L15" s="95">
        <v>0.6</v>
      </c>
    </row>
    <row r="16" spans="1:12" x14ac:dyDescent="0.3">
      <c r="A16" s="86">
        <v>4</v>
      </c>
      <c r="B16" s="87" t="s">
        <v>307</v>
      </c>
      <c r="C16" s="96" t="s">
        <v>308</v>
      </c>
      <c r="D16" s="89" t="s">
        <v>298</v>
      </c>
      <c r="E16" s="90">
        <v>9.99</v>
      </c>
      <c r="F16" s="91" t="s">
        <v>302</v>
      </c>
      <c r="G16" s="92">
        <f>IF(A16&gt;=4,0.55,IF(A16&lt;=3,0.45))</f>
        <v>0.55000000000000004</v>
      </c>
      <c r="I16" s="93">
        <f>IF(A16&gt;0,(1-(J16/(E16*0.75))),"")</f>
        <v>0.4</v>
      </c>
      <c r="J16" s="94">
        <f t="shared" si="0"/>
        <v>4.4954999999999998</v>
      </c>
      <c r="K16" s="94">
        <f t="shared" si="1"/>
        <v>17.981999999999999</v>
      </c>
      <c r="L16" s="95">
        <v>0.6</v>
      </c>
    </row>
    <row r="17" spans="1:12" x14ac:dyDescent="0.3">
      <c r="A17" s="86">
        <v>4</v>
      </c>
      <c r="B17" s="87" t="s">
        <v>309</v>
      </c>
      <c r="C17" s="96" t="s">
        <v>310</v>
      </c>
      <c r="D17" s="89" t="s">
        <v>298</v>
      </c>
      <c r="E17" s="90">
        <v>17.989999999999998</v>
      </c>
      <c r="F17" s="91" t="s">
        <v>299</v>
      </c>
      <c r="G17" s="92">
        <f>IF(A17&gt;=4,0.64,IF(A17&lt;=3,0.45))</f>
        <v>0.64</v>
      </c>
      <c r="I17" s="93">
        <f>IF(A17&gt;0,(1-(J17/(E17*0.6))),"")</f>
        <v>0.4</v>
      </c>
      <c r="J17" s="94">
        <f t="shared" si="0"/>
        <v>6.476399999999999</v>
      </c>
      <c r="K17" s="94">
        <f t="shared" si="1"/>
        <v>25.905599999999996</v>
      </c>
      <c r="L17" s="95">
        <v>0.64</v>
      </c>
    </row>
    <row r="18" spans="1:12" ht="28.8" x14ac:dyDescent="0.3">
      <c r="A18" s="86">
        <v>2</v>
      </c>
      <c r="B18" s="98" t="s">
        <v>311</v>
      </c>
      <c r="C18" s="99" t="s">
        <v>312</v>
      </c>
      <c r="D18" s="89" t="s">
        <v>313</v>
      </c>
      <c r="E18" s="100">
        <v>74.989999999999995</v>
      </c>
      <c r="F18" s="101" t="s">
        <v>314</v>
      </c>
      <c r="G18" s="92">
        <f>IF(A18&gt;=2,0.6,IF(A18&lt;=1,0.45))</f>
        <v>0.6</v>
      </c>
      <c r="I18" s="93">
        <f>IF(A18&gt;0,(1-(J18/(E18*0.7))),"")</f>
        <v>0.42857142857142849</v>
      </c>
      <c r="J18" s="94">
        <f t="shared" si="0"/>
        <v>29.995999999999999</v>
      </c>
      <c r="K18" s="94">
        <f t="shared" si="1"/>
        <v>59.991999999999997</v>
      </c>
      <c r="L18" s="95">
        <v>0.64</v>
      </c>
    </row>
    <row r="19" spans="1:12" x14ac:dyDescent="0.3">
      <c r="A19" s="86">
        <v>4</v>
      </c>
      <c r="B19" s="87" t="s">
        <v>315</v>
      </c>
      <c r="C19" s="96" t="s">
        <v>316</v>
      </c>
      <c r="D19" s="89" t="s">
        <v>298</v>
      </c>
      <c r="E19" s="90">
        <v>17.989999999999998</v>
      </c>
      <c r="F19" s="101" t="s">
        <v>314</v>
      </c>
      <c r="G19" s="92">
        <f>IF(A19&gt;=4,0.6,IF(A19&lt;=3,0.45))</f>
        <v>0.6</v>
      </c>
      <c r="I19" s="93">
        <f>IF(A19&gt;0,(1-(J19/(E19*0.7))),"")</f>
        <v>0.42857142857142849</v>
      </c>
      <c r="J19" s="94">
        <f t="shared" si="0"/>
        <v>7.1959999999999997</v>
      </c>
      <c r="K19" s="94">
        <f t="shared" si="1"/>
        <v>28.783999999999999</v>
      </c>
      <c r="L19" s="95">
        <v>0.55000000000000004</v>
      </c>
    </row>
    <row r="20" spans="1:12" x14ac:dyDescent="0.3">
      <c r="A20" s="86">
        <v>4</v>
      </c>
      <c r="B20" s="102" t="s">
        <v>317</v>
      </c>
      <c r="C20" s="96" t="s">
        <v>318</v>
      </c>
      <c r="D20" s="89" t="s">
        <v>298</v>
      </c>
      <c r="E20" s="90">
        <v>16.989999999999998</v>
      </c>
      <c r="F20" s="91" t="s">
        <v>299</v>
      </c>
      <c r="G20" s="92">
        <f>IF(A20&gt;=4,0.64,IF(A20&lt;=3,0.45))</f>
        <v>0.64</v>
      </c>
      <c r="I20" s="93">
        <f>IF(A20&gt;0,(1-(J20/(E20*0.6))),"")</f>
        <v>0.4</v>
      </c>
      <c r="J20" s="94">
        <f t="shared" si="0"/>
        <v>6.1163999999999996</v>
      </c>
      <c r="K20" s="94">
        <f t="shared" si="1"/>
        <v>24.465599999999998</v>
      </c>
      <c r="L20" s="95">
        <v>0.72</v>
      </c>
    </row>
    <row r="21" spans="1:12" x14ac:dyDescent="0.3">
      <c r="A21" s="86">
        <v>4</v>
      </c>
      <c r="B21" s="87" t="s">
        <v>319</v>
      </c>
      <c r="C21" s="96" t="s">
        <v>320</v>
      </c>
      <c r="D21" s="89" t="s">
        <v>298</v>
      </c>
      <c r="E21" s="90">
        <v>17.989999999999998</v>
      </c>
      <c r="F21" s="91" t="s">
        <v>299</v>
      </c>
      <c r="G21" s="92">
        <f>IF(A21&gt;=4,0.64,IF(A21&lt;=3,0.45))</f>
        <v>0.64</v>
      </c>
      <c r="I21" s="93">
        <f>IF(A21&gt;0,(1-(J21/(E21*0.6))),"")</f>
        <v>0.4</v>
      </c>
      <c r="J21" s="94">
        <f t="shared" si="0"/>
        <v>6.476399999999999</v>
      </c>
      <c r="K21" s="94">
        <f t="shared" si="1"/>
        <v>25.905599999999996</v>
      </c>
      <c r="L21" s="95">
        <v>0.72</v>
      </c>
    </row>
    <row r="22" spans="1:12" x14ac:dyDescent="0.3">
      <c r="A22" s="86">
        <v>4</v>
      </c>
      <c r="B22" s="87" t="s">
        <v>321</v>
      </c>
      <c r="C22" s="96" t="s">
        <v>322</v>
      </c>
      <c r="D22" s="89" t="s">
        <v>298</v>
      </c>
      <c r="E22" s="90">
        <v>18.989999999999998</v>
      </c>
      <c r="F22" s="101" t="s">
        <v>323</v>
      </c>
      <c r="G22" s="92">
        <f>IF(A22&gt;=4,0.55,IF(A22&lt;=3,0.45))</f>
        <v>0.55000000000000004</v>
      </c>
      <c r="I22" s="93">
        <f>IF(A22&gt;0,(1-(J22/(E22*0.75))),"")</f>
        <v>0.4</v>
      </c>
      <c r="J22" s="94">
        <f t="shared" si="0"/>
        <v>8.5454999999999988</v>
      </c>
      <c r="K22" s="94">
        <f t="shared" si="1"/>
        <v>34.181999999999995</v>
      </c>
      <c r="L22" s="95">
        <v>0.64</v>
      </c>
    </row>
    <row r="23" spans="1:12" x14ac:dyDescent="0.3">
      <c r="A23" s="86">
        <v>4</v>
      </c>
      <c r="B23" s="87" t="s">
        <v>324</v>
      </c>
      <c r="C23" s="96" t="s">
        <v>325</v>
      </c>
      <c r="D23" s="89" t="s">
        <v>298</v>
      </c>
      <c r="E23" s="90">
        <v>9.99</v>
      </c>
      <c r="F23" s="91" t="s">
        <v>314</v>
      </c>
      <c r="G23" s="92">
        <f>IF(A23&gt;=4,0.6,IF(A23&lt;=3,0.45))</f>
        <v>0.6</v>
      </c>
      <c r="I23" s="93">
        <f>IF(A23&gt;0,(1-(J23/(E23*0.7))),"")</f>
        <v>0.42857142857142849</v>
      </c>
      <c r="J23" s="94">
        <f t="shared" si="0"/>
        <v>3.9960000000000004</v>
      </c>
      <c r="K23" s="94">
        <f t="shared" si="1"/>
        <v>15.984000000000002</v>
      </c>
      <c r="L23" s="95">
        <v>0.64</v>
      </c>
    </row>
    <row r="24" spans="1:12" x14ac:dyDescent="0.3">
      <c r="A24" s="86">
        <v>4</v>
      </c>
      <c r="B24" s="98" t="s">
        <v>326</v>
      </c>
      <c r="C24" s="99" t="s">
        <v>327</v>
      </c>
      <c r="D24" s="89" t="s">
        <v>298</v>
      </c>
      <c r="E24" s="100">
        <v>18.989999999999998</v>
      </c>
      <c r="F24" s="91" t="s">
        <v>299</v>
      </c>
      <c r="G24" s="92">
        <f>IF(A24&gt;=4,0.64,IF(A24&lt;=3,0.45))</f>
        <v>0.64</v>
      </c>
      <c r="I24" s="93">
        <f>IF(A24&gt;0,(1-(J24/(E24*0.6))),"")</f>
        <v>0.4</v>
      </c>
      <c r="J24" s="94">
        <f t="shared" si="0"/>
        <v>6.8363999999999994</v>
      </c>
      <c r="K24" s="94">
        <f t="shared" si="1"/>
        <v>27.345599999999997</v>
      </c>
      <c r="L24" s="95">
        <v>0.64</v>
      </c>
    </row>
    <row r="25" spans="1:12" ht="28.8" x14ac:dyDescent="0.3">
      <c r="A25" s="86">
        <v>2</v>
      </c>
      <c r="B25" s="87" t="s">
        <v>328</v>
      </c>
      <c r="C25" s="96" t="s">
        <v>329</v>
      </c>
      <c r="D25" s="89" t="s">
        <v>313</v>
      </c>
      <c r="E25" s="90">
        <v>74.989999999999995</v>
      </c>
      <c r="F25" s="101" t="s">
        <v>314</v>
      </c>
      <c r="G25" s="92">
        <f>IF(A25&gt;=2,0.6,IF(A25&lt;=1,0.45))</f>
        <v>0.6</v>
      </c>
      <c r="I25" s="93">
        <f>IF(A25&gt;0,(1-(J25/(E25*0.7))),"")</f>
        <v>0.42857142857142849</v>
      </c>
      <c r="J25" s="94">
        <f t="shared" si="0"/>
        <v>29.995999999999999</v>
      </c>
      <c r="K25" s="94">
        <f t="shared" si="1"/>
        <v>59.991999999999997</v>
      </c>
      <c r="L25" s="95">
        <v>0.64</v>
      </c>
    </row>
    <row r="26" spans="1:12" x14ac:dyDescent="0.3">
      <c r="A26" s="86">
        <v>4</v>
      </c>
      <c r="B26" s="87" t="s">
        <v>330</v>
      </c>
      <c r="C26" s="96" t="s">
        <v>331</v>
      </c>
      <c r="D26" s="89" t="s">
        <v>298</v>
      </c>
      <c r="E26" s="90">
        <v>18.989999999999998</v>
      </c>
      <c r="F26" s="101" t="s">
        <v>332</v>
      </c>
      <c r="G26" s="92">
        <f>IF(A26&gt;=4,0.6,IF(A26&lt;=3,0.45))</f>
        <v>0.6</v>
      </c>
      <c r="I26" s="93">
        <f>IF(A26&gt;0,(1-(J26/(E26*0.7))),"")</f>
        <v>0.42857142857142849</v>
      </c>
      <c r="J26" s="94">
        <f t="shared" si="0"/>
        <v>7.5960000000000001</v>
      </c>
      <c r="K26" s="94">
        <f t="shared" si="1"/>
        <v>30.384</v>
      </c>
      <c r="L26" s="95">
        <v>0.64</v>
      </c>
    </row>
    <row r="27" spans="1:12" ht="28.8" x14ac:dyDescent="0.3">
      <c r="A27" s="86">
        <v>2</v>
      </c>
      <c r="B27" s="87" t="s">
        <v>333</v>
      </c>
      <c r="C27" s="96" t="s">
        <v>334</v>
      </c>
      <c r="D27" s="89" t="s">
        <v>313</v>
      </c>
      <c r="E27" s="90">
        <v>74.989999999999995</v>
      </c>
      <c r="F27" s="101" t="s">
        <v>314</v>
      </c>
      <c r="G27" s="92">
        <f>IF(A27&gt;=2,0.6,IF(A27&lt;=1,0.45))</f>
        <v>0.6</v>
      </c>
      <c r="I27" s="93">
        <f>IF(A27&gt;0,(1-(J27/(E27*0.7))),"")</f>
        <v>0.42857142857142849</v>
      </c>
      <c r="J27" s="94">
        <f t="shared" si="0"/>
        <v>29.995999999999999</v>
      </c>
      <c r="K27" s="94">
        <f t="shared" si="1"/>
        <v>59.991999999999997</v>
      </c>
      <c r="L27" s="95">
        <v>0.64</v>
      </c>
    </row>
    <row r="28" spans="1:12" ht="28.8" x14ac:dyDescent="0.3">
      <c r="A28" s="86">
        <v>2</v>
      </c>
      <c r="B28" s="103" t="s">
        <v>335</v>
      </c>
      <c r="C28" s="99" t="s">
        <v>336</v>
      </c>
      <c r="D28" s="89" t="s">
        <v>313</v>
      </c>
      <c r="E28" s="100">
        <v>32.99</v>
      </c>
      <c r="F28" s="101" t="s">
        <v>299</v>
      </c>
      <c r="G28" s="92">
        <f>IF(A28&gt;=2,0.64,IF(A28&lt;=1,0.45))</f>
        <v>0.64</v>
      </c>
      <c r="I28" s="93">
        <f>IF(A28&gt;0,(1-(J28/(E28*0.6))),"")</f>
        <v>0.4</v>
      </c>
      <c r="J28" s="94">
        <f t="shared" si="0"/>
        <v>11.8764</v>
      </c>
      <c r="K28" s="94">
        <f t="shared" si="1"/>
        <v>23.752800000000001</v>
      </c>
      <c r="L28" s="95">
        <v>0.6</v>
      </c>
    </row>
    <row r="29" spans="1:12" ht="28.8" x14ac:dyDescent="0.3">
      <c r="A29" s="86">
        <v>2</v>
      </c>
      <c r="B29" s="87" t="s">
        <v>337</v>
      </c>
      <c r="C29" s="96" t="s">
        <v>338</v>
      </c>
      <c r="D29" s="89" t="s">
        <v>313</v>
      </c>
      <c r="E29" s="90">
        <v>44.99</v>
      </c>
      <c r="F29" s="101" t="s">
        <v>299</v>
      </c>
      <c r="G29" s="92">
        <f>IF(A29&gt;=2,0.64,IF(A29&lt;=1,0.45))</f>
        <v>0.64</v>
      </c>
      <c r="I29" s="93">
        <f>IF(A29&gt;0,(1-(J29/(E29*0.6))),"")</f>
        <v>0.4</v>
      </c>
      <c r="J29" s="94">
        <f t="shared" si="0"/>
        <v>16.196400000000001</v>
      </c>
      <c r="K29" s="94">
        <f t="shared" si="1"/>
        <v>32.392800000000001</v>
      </c>
      <c r="L29" s="95">
        <v>0.6</v>
      </c>
    </row>
    <row r="30" spans="1:12" x14ac:dyDescent="0.3">
      <c r="A30" s="86">
        <v>2</v>
      </c>
      <c r="B30" s="87" t="s">
        <v>339</v>
      </c>
      <c r="C30" s="96" t="s">
        <v>340</v>
      </c>
      <c r="D30" s="89" t="s">
        <v>313</v>
      </c>
      <c r="E30" s="90">
        <v>44.99</v>
      </c>
      <c r="F30" s="101" t="s">
        <v>299</v>
      </c>
      <c r="G30" s="92">
        <f>IF(A30&gt;=2,0.64,IF(A30&lt;=1,0.45))</f>
        <v>0.64</v>
      </c>
      <c r="I30" s="93">
        <f>IF(A30&gt;0,(1-(J30/(E30*0.6))),"")</f>
        <v>0.4</v>
      </c>
      <c r="J30" s="94">
        <f t="shared" si="0"/>
        <v>16.196400000000001</v>
      </c>
      <c r="K30" s="94">
        <f t="shared" si="1"/>
        <v>32.392800000000001</v>
      </c>
      <c r="L30" s="95">
        <v>0.6</v>
      </c>
    </row>
    <row r="31" spans="1:12" ht="28.8" x14ac:dyDescent="0.3">
      <c r="A31" s="86">
        <v>2</v>
      </c>
      <c r="B31" s="87" t="s">
        <v>341</v>
      </c>
      <c r="C31" s="96" t="s">
        <v>342</v>
      </c>
      <c r="D31" s="89" t="s">
        <v>313</v>
      </c>
      <c r="E31" s="90">
        <v>24.99</v>
      </c>
      <c r="F31" s="101" t="s">
        <v>302</v>
      </c>
      <c r="G31" s="92">
        <f>IF(A31&gt;=2,0.55,IF(A31&lt;=1,0.45))</f>
        <v>0.55000000000000004</v>
      </c>
      <c r="I31" s="93">
        <f>IF(A31&gt;0,(1-(J31/(E31*0.75))),"")</f>
        <v>0.40000000000000013</v>
      </c>
      <c r="J31" s="94">
        <f t="shared" si="0"/>
        <v>11.245499999999998</v>
      </c>
      <c r="K31" s="94">
        <f t="shared" si="1"/>
        <v>22.490999999999996</v>
      </c>
      <c r="L31" s="95">
        <v>0.55000000000000004</v>
      </c>
    </row>
    <row r="32" spans="1:12" ht="28.8" x14ac:dyDescent="0.3">
      <c r="A32" s="86">
        <v>2</v>
      </c>
      <c r="B32" s="87" t="s">
        <v>343</v>
      </c>
      <c r="C32" s="96" t="s">
        <v>344</v>
      </c>
      <c r="D32" s="89" t="s">
        <v>313</v>
      </c>
      <c r="E32" s="90">
        <v>24.99</v>
      </c>
      <c r="F32" s="101" t="s">
        <v>302</v>
      </c>
      <c r="G32" s="92">
        <f>IF(A32&gt;=2,0.55,IF(A32&lt;=1,0.45))</f>
        <v>0.55000000000000004</v>
      </c>
      <c r="I32" s="93">
        <f>IF(A32&gt;0,(1-(J32/(E32*0.75))),"")</f>
        <v>0.40000000000000013</v>
      </c>
      <c r="J32" s="94">
        <f t="shared" si="0"/>
        <v>11.245499999999998</v>
      </c>
      <c r="K32" s="94">
        <f t="shared" si="1"/>
        <v>22.490999999999996</v>
      </c>
      <c r="L32" s="95">
        <v>0.55000000000000004</v>
      </c>
    </row>
    <row r="33" spans="1:12" ht="28.8" x14ac:dyDescent="0.3">
      <c r="A33" s="86">
        <v>2</v>
      </c>
      <c r="B33" s="87" t="s">
        <v>345</v>
      </c>
      <c r="C33" s="96" t="s">
        <v>346</v>
      </c>
      <c r="D33" s="89" t="s">
        <v>313</v>
      </c>
      <c r="E33" s="90">
        <v>79.989999999999995</v>
      </c>
      <c r="F33" s="101" t="s">
        <v>299</v>
      </c>
      <c r="G33" s="92">
        <f>IF(A33&gt;=2,0.64,IF(A33&lt;=1,0.45))</f>
        <v>0.64</v>
      </c>
      <c r="I33" s="93">
        <f>IF(A33&gt;0,(1-(J33/(E33*0.6))),"")</f>
        <v>0.39999999999999991</v>
      </c>
      <c r="J33" s="94">
        <f t="shared" si="0"/>
        <v>28.796399999999998</v>
      </c>
      <c r="K33" s="94">
        <f t="shared" si="1"/>
        <v>57.592799999999997</v>
      </c>
      <c r="L33" s="95">
        <v>0.64</v>
      </c>
    </row>
    <row r="34" spans="1:12" ht="28.8" x14ac:dyDescent="0.3">
      <c r="A34" s="86">
        <v>2</v>
      </c>
      <c r="B34" s="87" t="s">
        <v>347</v>
      </c>
      <c r="C34" s="96" t="s">
        <v>348</v>
      </c>
      <c r="D34" s="89" t="s">
        <v>313</v>
      </c>
      <c r="E34" s="90">
        <v>79.989999999999995</v>
      </c>
      <c r="F34" s="101" t="s">
        <v>299</v>
      </c>
      <c r="G34" s="92">
        <f>IF(A34&gt;=2,0.64,IF(A34&lt;=1,0.45))</f>
        <v>0.64</v>
      </c>
      <c r="I34" s="93">
        <f>IF(A34&gt;0,(1-(J34/(E34*0.6))),"")</f>
        <v>0.39999999999999991</v>
      </c>
      <c r="J34" s="94">
        <f t="shared" si="0"/>
        <v>28.796399999999998</v>
      </c>
      <c r="K34" s="94">
        <f t="shared" si="1"/>
        <v>57.592799999999997</v>
      </c>
      <c r="L34" s="95">
        <v>0.64</v>
      </c>
    </row>
    <row r="35" spans="1:12" ht="28.8" x14ac:dyDescent="0.3">
      <c r="A35" s="86">
        <v>2</v>
      </c>
      <c r="B35" s="103" t="s">
        <v>349</v>
      </c>
      <c r="C35" s="99" t="s">
        <v>350</v>
      </c>
      <c r="D35" s="89" t="s">
        <v>313</v>
      </c>
      <c r="E35" s="100">
        <v>74.989999999999995</v>
      </c>
      <c r="F35" s="101" t="s">
        <v>314</v>
      </c>
      <c r="G35" s="92">
        <f>IF(A35&gt;=2,0.6,IF(A35&lt;=1,0.45))</f>
        <v>0.6</v>
      </c>
      <c r="I35" s="93">
        <f>IF(A35&gt;0,(1-(J35/(E35*0.7))),"")</f>
        <v>0.42857142857142849</v>
      </c>
      <c r="J35" s="94">
        <f t="shared" si="0"/>
        <v>29.995999999999999</v>
      </c>
      <c r="K35" s="94">
        <f t="shared" si="1"/>
        <v>59.991999999999997</v>
      </c>
      <c r="L35" s="95">
        <v>0.64</v>
      </c>
    </row>
    <row r="36" spans="1:12" x14ac:dyDescent="0.3">
      <c r="A36" s="86">
        <v>4</v>
      </c>
      <c r="B36" s="87" t="s">
        <v>351</v>
      </c>
      <c r="C36" s="96" t="s">
        <v>352</v>
      </c>
      <c r="D36" s="89" t="s">
        <v>298</v>
      </c>
      <c r="E36" s="90">
        <v>12.99</v>
      </c>
      <c r="F36" s="104" t="s">
        <v>353</v>
      </c>
      <c r="G36" s="92">
        <f>IF(A36&gt;=4,0.52,IF(A36&lt;=3,0.45))</f>
        <v>0.52</v>
      </c>
      <c r="I36" s="93">
        <f>IF(A36&gt;0,(1-(J36/(E36*0.8))),"")</f>
        <v>0.40000000000000013</v>
      </c>
      <c r="J36" s="94">
        <f t="shared" si="0"/>
        <v>6.2351999999999999</v>
      </c>
      <c r="K36" s="94">
        <f t="shared" si="1"/>
        <v>24.940799999999999</v>
      </c>
      <c r="L36" s="95">
        <v>0.64</v>
      </c>
    </row>
    <row r="37" spans="1:12" x14ac:dyDescent="0.3">
      <c r="A37" s="86">
        <v>4</v>
      </c>
      <c r="B37" s="87" t="s">
        <v>354</v>
      </c>
      <c r="C37" s="96" t="s">
        <v>355</v>
      </c>
      <c r="D37" s="89" t="s">
        <v>298</v>
      </c>
      <c r="E37" s="90">
        <v>26.99</v>
      </c>
      <c r="F37" s="101" t="s">
        <v>314</v>
      </c>
      <c r="G37" s="92">
        <f>IF(A37&gt;=4,0.6,IF(A37&lt;=3,0.45))</f>
        <v>0.6</v>
      </c>
      <c r="I37" s="93">
        <f>IF(A37&gt;0,(1-(J37/(E37*0.7))),"")</f>
        <v>0.42857142857142849</v>
      </c>
      <c r="J37" s="94">
        <f t="shared" si="0"/>
        <v>10.795999999999999</v>
      </c>
      <c r="K37" s="94">
        <f t="shared" si="1"/>
        <v>43.183999999999997</v>
      </c>
      <c r="L37" s="95">
        <v>0.75</v>
      </c>
    </row>
    <row r="38" spans="1:12" x14ac:dyDescent="0.3">
      <c r="A38" s="86">
        <v>4</v>
      </c>
      <c r="B38" s="103" t="s">
        <v>356</v>
      </c>
      <c r="C38" s="99" t="s">
        <v>357</v>
      </c>
      <c r="D38" s="89" t="s">
        <v>298</v>
      </c>
      <c r="E38" s="100">
        <v>24.99</v>
      </c>
      <c r="F38" s="91" t="s">
        <v>299</v>
      </c>
      <c r="G38" s="92">
        <f>IF(A38&gt;=4,0.64,IF(A38&lt;=3,0.45))</f>
        <v>0.64</v>
      </c>
      <c r="I38" s="93">
        <f>IF(A38&gt;0,(1-(J38/(E38*0.6))),"")</f>
        <v>0.39999999999999991</v>
      </c>
      <c r="J38" s="94">
        <f t="shared" si="0"/>
        <v>8.9963999999999995</v>
      </c>
      <c r="K38" s="94">
        <f t="shared" si="1"/>
        <v>35.985599999999998</v>
      </c>
      <c r="L38" s="95">
        <v>0.64</v>
      </c>
    </row>
    <row r="39" spans="1:12" x14ac:dyDescent="0.3">
      <c r="A39" s="86">
        <v>4</v>
      </c>
      <c r="B39" s="87" t="s">
        <v>358</v>
      </c>
      <c r="C39" s="96" t="s">
        <v>359</v>
      </c>
      <c r="D39" s="89" t="s">
        <v>298</v>
      </c>
      <c r="E39" s="90">
        <v>19.989999999999998</v>
      </c>
      <c r="F39" s="91" t="s">
        <v>299</v>
      </c>
      <c r="G39" s="92">
        <f t="shared" ref="G39:G40" si="2">IF(A39&gt;=4,0.64,IF(A39&lt;=3,0.45))</f>
        <v>0.64</v>
      </c>
      <c r="I39" s="93">
        <f t="shared" ref="I39:I40" si="3">IF(A39&gt;0,(1-(J39/(E39*0.6))),"")</f>
        <v>0.4</v>
      </c>
      <c r="J39" s="94">
        <f t="shared" si="0"/>
        <v>7.1963999999999988</v>
      </c>
      <c r="K39" s="94">
        <f t="shared" si="1"/>
        <v>28.785599999999995</v>
      </c>
      <c r="L39" s="95">
        <v>0.57999999999999996</v>
      </c>
    </row>
    <row r="40" spans="1:12" x14ac:dyDescent="0.3">
      <c r="A40" s="86">
        <v>4</v>
      </c>
      <c r="B40" s="87" t="s">
        <v>360</v>
      </c>
      <c r="C40" s="96" t="s">
        <v>361</v>
      </c>
      <c r="D40" s="89" t="s">
        <v>298</v>
      </c>
      <c r="E40" s="90">
        <v>16.989999999999998</v>
      </c>
      <c r="F40" s="91" t="s">
        <v>299</v>
      </c>
      <c r="G40" s="92">
        <f t="shared" si="2"/>
        <v>0.64</v>
      </c>
      <c r="I40" s="93">
        <f t="shared" si="3"/>
        <v>0.4</v>
      </c>
      <c r="J40" s="94">
        <f t="shared" si="0"/>
        <v>6.1163999999999996</v>
      </c>
      <c r="K40" s="94">
        <f t="shared" si="1"/>
        <v>24.465599999999998</v>
      </c>
      <c r="L40" s="95">
        <v>0.75</v>
      </c>
    </row>
    <row r="41" spans="1:12" ht="15" thickBot="1" x14ac:dyDescent="0.35">
      <c r="A41" s="86"/>
      <c r="B41" s="87"/>
      <c r="C41" s="105"/>
      <c r="D41" s="89"/>
      <c r="E41" s="106"/>
      <c r="F41" s="101"/>
      <c r="G41" s="93"/>
      <c r="I41" s="107" t="str">
        <f>IF(A41&gt;0,(1-(J41/(#REF!))),"")</f>
        <v/>
      </c>
      <c r="J41" s="94" t="str">
        <f t="shared" si="0"/>
        <v/>
      </c>
      <c r="K41" s="94" t="str">
        <f t="shared" si="1"/>
        <v/>
      </c>
    </row>
    <row r="42" spans="1:12" ht="15.6" x14ac:dyDescent="0.3">
      <c r="A42" s="81"/>
      <c r="B42" s="82"/>
      <c r="C42" s="83" t="s">
        <v>362</v>
      </c>
      <c r="D42" s="81"/>
      <c r="E42" s="82"/>
      <c r="F42" s="82"/>
      <c r="G42" s="82"/>
      <c r="I42" s="84"/>
      <c r="J42" s="85"/>
      <c r="K42" s="85"/>
    </row>
    <row r="43" spans="1:12" x14ac:dyDescent="0.3">
      <c r="A43" s="108">
        <f>ROUNDUP(SUMIF($F$11:$F$42,F43,$A$11:$A$42)/14,0)</f>
        <v>2</v>
      </c>
      <c r="B43" s="105" t="s">
        <v>363</v>
      </c>
      <c r="C43" s="105" t="s">
        <v>364</v>
      </c>
      <c r="D43" s="108"/>
      <c r="E43" s="90">
        <v>0</v>
      </c>
      <c r="F43" s="109" t="s">
        <v>302</v>
      </c>
      <c r="G43" s="105"/>
      <c r="I43" s="110"/>
      <c r="J43" s="94"/>
      <c r="K43" s="94"/>
    </row>
    <row r="44" spans="1:12" x14ac:dyDescent="0.3">
      <c r="A44" s="111">
        <f>ROUNDUP(SUMIF($F$11:$F$42,F44,$A$11:$A$42)/14,0)</f>
        <v>3</v>
      </c>
      <c r="B44" s="112">
        <v>9780310270089</v>
      </c>
      <c r="C44" s="105" t="s">
        <v>365</v>
      </c>
      <c r="D44" s="108"/>
      <c r="E44" s="90">
        <v>0</v>
      </c>
      <c r="F44" s="109" t="s">
        <v>299</v>
      </c>
      <c r="G44" s="105"/>
      <c r="I44" s="110"/>
      <c r="J44" s="94"/>
      <c r="K44" s="94"/>
    </row>
    <row r="45" spans="1:12" x14ac:dyDescent="0.3">
      <c r="A45" s="111">
        <f>ROUNDUP(SUMIF($F$11:$F$42,F45,$A$11:$A$42)/14,0)</f>
        <v>0</v>
      </c>
      <c r="B45" s="113">
        <v>9780310264040</v>
      </c>
      <c r="C45" s="114" t="s">
        <v>366</v>
      </c>
      <c r="D45" s="108"/>
      <c r="E45" s="90">
        <v>0</v>
      </c>
      <c r="F45" s="109">
        <v>74.97</v>
      </c>
      <c r="G45" s="105"/>
      <c r="I45" s="110"/>
      <c r="J45" s="94"/>
      <c r="K45" s="94"/>
    </row>
    <row r="46" spans="1:12" s="118" customFormat="1" ht="18" x14ac:dyDescent="0.25">
      <c r="A46" s="115"/>
      <c r="B46" s="116" t="s">
        <v>367</v>
      </c>
      <c r="C46" s="117">
        <f>SUM(A11:A42)</f>
        <v>94</v>
      </c>
      <c r="D46" s="115"/>
      <c r="I46" s="119" t="s">
        <v>368</v>
      </c>
      <c r="J46" s="120"/>
      <c r="K46" s="120"/>
    </row>
    <row r="47" spans="1:12" s="118" customFormat="1" ht="18" x14ac:dyDescent="0.25">
      <c r="A47" s="115"/>
      <c r="B47" s="116" t="s">
        <v>369</v>
      </c>
      <c r="C47" s="121">
        <f>SUM(K11:K42)</f>
        <v>963.7059999999999</v>
      </c>
      <c r="D47" s="115"/>
      <c r="I47" s="119" t="e">
        <f>AVERAGE(I42:I42)</f>
        <v>#DIV/0!</v>
      </c>
      <c r="J47" s="120"/>
      <c r="K47" s="120"/>
    </row>
  </sheetData>
  <mergeCells count="7">
    <mergeCell ref="A9:G9"/>
    <mergeCell ref="E3:F3"/>
    <mergeCell ref="E4:F4"/>
    <mergeCell ref="E5:F5"/>
    <mergeCell ref="E6:F6"/>
    <mergeCell ref="E7:F7"/>
    <mergeCell ref="E8:F8"/>
  </mergeCells>
  <conditionalFormatting sqref="B31:B1048576 B1:B23 B25:B29">
    <cfRule type="duplicateValues" dxfId="5" priority="5"/>
    <cfRule type="duplicateValues" dxfId="4" priority="6"/>
  </conditionalFormatting>
  <conditionalFormatting sqref="B30">
    <cfRule type="duplicateValues" dxfId="3" priority="3"/>
    <cfRule type="duplicateValues" dxfId="2" priority="4"/>
  </conditionalFormatting>
  <conditionalFormatting sqref="B24">
    <cfRule type="duplicateValues" dxfId="1" priority="1"/>
    <cfRule type="duplicateValues" dxfId="0" priority="2"/>
  </conditionalFormatting>
  <printOptions horizontalCentered="1"/>
  <pageMargins left="0.2" right="0.2" top="0.25" bottom="0.25" header="0.3" footer="0.3"/>
  <pageSetup scale="96" fitToHeight="0" orientation="portrait" r:id="rId1"/>
  <rowBreaks count="1" manualBreakCount="1">
    <brk id="41" max="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FE1A-0801-4AE4-A839-04A6B02D56B6}">
  <sheetPr>
    <pageSetUpPr fitToPage="1"/>
  </sheetPr>
  <dimension ref="A1:N30"/>
  <sheetViews>
    <sheetView workbookViewId="0">
      <selection activeCell="N23" sqref="N23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5.109375" style="16" customWidth="1"/>
    <col min="7" max="7" width="12" style="16" customWidth="1"/>
    <col min="8" max="8" width="2.33203125" style="16" customWidth="1"/>
    <col min="9" max="9" width="6.664062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8.77734375" style="16"/>
    <col min="15" max="15" width="7.109375" style="16" customWidth="1"/>
    <col min="16" max="16384" width="8.77734375" style="16"/>
  </cols>
  <sheetData>
    <row r="1" spans="2:13" s="21" customFormat="1" ht="75" customHeight="1" thickBot="1" x14ac:dyDescent="0.4">
      <c r="B1" s="22"/>
      <c r="C1" s="23"/>
      <c r="D1" s="5"/>
      <c r="E1" s="5"/>
      <c r="F1" s="5"/>
      <c r="G1" s="149" t="s">
        <v>38</v>
      </c>
      <c r="H1" s="150"/>
      <c r="I1" s="150"/>
      <c r="J1" s="150"/>
      <c r="K1" s="150"/>
      <c r="L1" s="150"/>
      <c r="M1" s="151"/>
    </row>
    <row r="2" spans="2:13" s="21" customFormat="1" ht="13.2" customHeight="1" x14ac:dyDescent="0.25">
      <c r="B2" s="22"/>
      <c r="D2" s="25"/>
      <c r="E2" s="25"/>
      <c r="F2" s="25"/>
      <c r="G2" s="152" t="s">
        <v>16</v>
      </c>
      <c r="H2" s="153"/>
      <c r="I2" s="153"/>
      <c r="J2" s="153"/>
      <c r="K2" s="153"/>
      <c r="L2" s="153"/>
      <c r="M2" s="154"/>
    </row>
    <row r="3" spans="2:13" s="21" customFormat="1" ht="13.2" customHeight="1" x14ac:dyDescent="0.25">
      <c r="B3" s="22"/>
      <c r="D3" s="25"/>
      <c r="E3" s="25"/>
      <c r="F3" s="25"/>
      <c r="G3" s="155"/>
      <c r="H3" s="156"/>
      <c r="I3" s="156"/>
      <c r="J3" s="156"/>
      <c r="K3" s="156"/>
      <c r="L3" s="156"/>
      <c r="M3" s="157"/>
    </row>
    <row r="4" spans="2:13" s="21" customFormat="1" ht="19.2" customHeight="1" x14ac:dyDescent="0.25">
      <c r="B4" s="22"/>
      <c r="D4" s="25"/>
      <c r="E4" s="25"/>
      <c r="F4" s="25"/>
      <c r="G4" s="155"/>
      <c r="H4" s="156"/>
      <c r="I4" s="156"/>
      <c r="J4" s="156"/>
      <c r="K4" s="156"/>
      <c r="L4" s="156"/>
      <c r="M4" s="157"/>
    </row>
    <row r="5" spans="2:13" s="21" customFormat="1" ht="22.5" customHeight="1" thickBot="1" x14ac:dyDescent="0.3">
      <c r="B5" s="22"/>
      <c r="D5" s="25"/>
      <c r="E5" s="25"/>
      <c r="F5" s="25"/>
      <c r="G5" s="210"/>
      <c r="H5" s="211"/>
      <c r="I5" s="211"/>
      <c r="J5" s="211"/>
      <c r="K5" s="211"/>
      <c r="L5" s="211"/>
      <c r="M5" s="212"/>
    </row>
    <row r="6" spans="2:13" s="21" customFormat="1" x14ac:dyDescent="0.25">
      <c r="B6" s="22"/>
      <c r="G6" s="22"/>
      <c r="H6" s="22"/>
      <c r="I6" s="22"/>
      <c r="J6" s="22"/>
    </row>
    <row r="7" spans="2:13" s="21" customFormat="1" x14ac:dyDescent="0.25">
      <c r="B7" s="22"/>
      <c r="G7" s="22"/>
      <c r="H7" s="22"/>
      <c r="I7" s="22"/>
      <c r="J7" s="22"/>
    </row>
    <row r="8" spans="2:13" s="21" customFormat="1" x14ac:dyDescent="0.25">
      <c r="B8" s="22"/>
      <c r="G8" s="22"/>
      <c r="H8" s="22"/>
      <c r="I8" s="22"/>
      <c r="J8" s="22"/>
    </row>
    <row r="9" spans="2:13" s="21" customFormat="1" x14ac:dyDescent="0.25">
      <c r="B9" s="22"/>
      <c r="G9" s="22"/>
      <c r="H9" s="22"/>
      <c r="I9" s="22"/>
      <c r="J9" s="22"/>
    </row>
    <row r="10" spans="2:13" s="21" customFormat="1" x14ac:dyDescent="0.25">
      <c r="B10" s="22"/>
      <c r="G10" s="22"/>
      <c r="H10" s="22"/>
      <c r="I10" s="22"/>
      <c r="J10" s="22"/>
    </row>
    <row r="11" spans="2:13" s="21" customFormat="1" x14ac:dyDescent="0.25">
      <c r="B11" s="22"/>
      <c r="G11" s="22"/>
      <c r="H11" s="22"/>
      <c r="I11" s="22"/>
      <c r="J11" s="22"/>
    </row>
    <row r="12" spans="2:13" s="21" customFormat="1" x14ac:dyDescent="0.25">
      <c r="B12" s="22"/>
      <c r="G12" s="22"/>
      <c r="H12" s="22"/>
      <c r="I12" s="22"/>
      <c r="J12" s="22"/>
    </row>
    <row r="13" spans="2:13" s="21" customFormat="1" x14ac:dyDescent="0.25">
      <c r="B13" s="22"/>
      <c r="G13" s="22"/>
      <c r="H13" s="22"/>
      <c r="I13" s="22"/>
      <c r="J13" s="22"/>
    </row>
    <row r="14" spans="2:13" s="21" customFormat="1" x14ac:dyDescent="0.25">
      <c r="B14" s="22"/>
      <c r="G14" s="22"/>
      <c r="H14" s="22"/>
      <c r="I14" s="22"/>
      <c r="J14" s="22"/>
    </row>
    <row r="15" spans="2:13" s="21" customFormat="1" x14ac:dyDescent="0.25">
      <c r="B15" s="22"/>
      <c r="G15" s="22"/>
      <c r="H15" s="22"/>
      <c r="I15" s="22"/>
      <c r="J15" s="22"/>
    </row>
    <row r="16" spans="2:13" s="21" customFormat="1" x14ac:dyDescent="0.25">
      <c r="B16" s="22"/>
      <c r="G16" s="22"/>
      <c r="H16" s="22"/>
      <c r="I16" s="22"/>
      <c r="J16" s="22"/>
    </row>
    <row r="17" spans="1:14" s="21" customFormat="1" x14ac:dyDescent="0.25">
      <c r="B17" s="22"/>
      <c r="G17" s="22"/>
      <c r="H17" s="22"/>
      <c r="I17" s="22"/>
      <c r="J17" s="22"/>
    </row>
    <row r="18" spans="1:14" s="21" customFormat="1" x14ac:dyDescent="0.25">
      <c r="B18" s="22"/>
      <c r="G18" s="22"/>
      <c r="H18" s="22"/>
      <c r="I18" s="22"/>
      <c r="J18" s="22"/>
    </row>
    <row r="19" spans="1:14" s="21" customFormat="1" x14ac:dyDescent="0.25">
      <c r="B19" s="22"/>
      <c r="G19" s="22"/>
      <c r="H19" s="22"/>
      <c r="I19" s="22"/>
      <c r="J19" s="22"/>
    </row>
    <row r="20" spans="1:14" ht="12.75" customHeight="1" x14ac:dyDescent="0.25">
      <c r="A20" s="202" t="s">
        <v>0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4"/>
    </row>
    <row r="21" spans="1:14" ht="25.5" customHeight="1" x14ac:dyDescent="0.25">
      <c r="A21" s="205" t="s">
        <v>1</v>
      </c>
      <c r="B21" s="205"/>
      <c r="C21" s="39" t="s">
        <v>2</v>
      </c>
      <c r="D21" s="39" t="s">
        <v>3</v>
      </c>
      <c r="E21" s="205" t="s">
        <v>4</v>
      </c>
      <c r="F21" s="205"/>
      <c r="G21" s="205"/>
      <c r="H21" s="205" t="s">
        <v>5</v>
      </c>
      <c r="I21" s="205"/>
      <c r="J21" s="39" t="s">
        <v>6</v>
      </c>
      <c r="K21" s="39" t="s">
        <v>7</v>
      </c>
      <c r="L21" s="39" t="s">
        <v>8</v>
      </c>
      <c r="M21" s="39" t="s">
        <v>9</v>
      </c>
    </row>
    <row r="22" spans="1:14" ht="15.9" customHeight="1" x14ac:dyDescent="0.25">
      <c r="A22" s="137" t="s">
        <v>179</v>
      </c>
      <c r="B22" s="138"/>
      <c r="C22" s="32" t="s">
        <v>180</v>
      </c>
      <c r="D22" s="33" t="s">
        <v>44</v>
      </c>
      <c r="E22" s="139">
        <v>9781514004241</v>
      </c>
      <c r="F22" s="140"/>
      <c r="G22" s="141"/>
      <c r="H22" s="162"/>
      <c r="I22" s="163"/>
      <c r="J22" s="15">
        <v>16</v>
      </c>
      <c r="K22" s="45"/>
      <c r="L22" s="45"/>
      <c r="M22" s="45"/>
      <c r="N22" s="46"/>
    </row>
    <row r="23" spans="1:14" ht="17.100000000000001" customHeight="1" x14ac:dyDescent="0.25">
      <c r="A23" s="123" t="s">
        <v>181</v>
      </c>
      <c r="B23" s="124"/>
      <c r="C23" s="35" t="s">
        <v>182</v>
      </c>
      <c r="D23" s="34" t="s">
        <v>44</v>
      </c>
      <c r="E23" s="125">
        <v>9781514004272</v>
      </c>
      <c r="F23" s="126"/>
      <c r="G23" s="127"/>
      <c r="H23" s="164"/>
      <c r="I23" s="165"/>
      <c r="J23" s="12">
        <v>17</v>
      </c>
      <c r="K23" s="47"/>
      <c r="L23" s="47"/>
      <c r="M23" s="47"/>
      <c r="N23" s="46"/>
    </row>
    <row r="24" spans="1:14" ht="15.9" customHeight="1" x14ac:dyDescent="0.25">
      <c r="A24" s="137" t="s">
        <v>183</v>
      </c>
      <c r="B24" s="138"/>
      <c r="C24" s="32" t="s">
        <v>182</v>
      </c>
      <c r="D24" s="33" t="s">
        <v>44</v>
      </c>
      <c r="E24" s="139">
        <v>9781514004265</v>
      </c>
      <c r="F24" s="140"/>
      <c r="G24" s="141"/>
      <c r="H24" s="162"/>
      <c r="I24" s="163"/>
      <c r="J24" s="15">
        <v>17</v>
      </c>
      <c r="K24" s="45"/>
      <c r="L24" s="45"/>
      <c r="M24" s="45"/>
      <c r="N24" s="46"/>
    </row>
    <row r="25" spans="1:14" ht="15.9" customHeight="1" x14ac:dyDescent="0.25">
      <c r="A25" s="123" t="s">
        <v>184</v>
      </c>
      <c r="B25" s="124"/>
      <c r="C25" s="35" t="s">
        <v>185</v>
      </c>
      <c r="D25" s="34" t="s">
        <v>44</v>
      </c>
      <c r="E25" s="125">
        <v>9780830848515</v>
      </c>
      <c r="F25" s="126"/>
      <c r="G25" s="127"/>
      <c r="H25" s="164"/>
      <c r="I25" s="165"/>
      <c r="J25" s="12">
        <v>22</v>
      </c>
      <c r="K25" s="47"/>
      <c r="L25" s="47"/>
      <c r="M25" s="47"/>
      <c r="N25" s="46"/>
    </row>
    <row r="26" spans="1:14" ht="17.100000000000001" customHeight="1" x14ac:dyDescent="0.25">
      <c r="A26" s="137" t="s">
        <v>186</v>
      </c>
      <c r="B26" s="138"/>
      <c r="C26" s="32" t="s">
        <v>185</v>
      </c>
      <c r="D26" s="33" t="s">
        <v>44</v>
      </c>
      <c r="E26" s="139">
        <v>9780830848478</v>
      </c>
      <c r="F26" s="140"/>
      <c r="G26" s="141"/>
      <c r="H26" s="162"/>
      <c r="I26" s="163"/>
      <c r="J26" s="15">
        <v>12</v>
      </c>
      <c r="K26" s="45"/>
      <c r="L26" s="45"/>
      <c r="M26" s="45"/>
      <c r="N26" s="46"/>
    </row>
    <row r="27" spans="1:14" ht="15.9" customHeight="1" x14ac:dyDescent="0.25">
      <c r="A27" s="123" t="s">
        <v>187</v>
      </c>
      <c r="B27" s="124"/>
      <c r="C27" s="35" t="s">
        <v>188</v>
      </c>
      <c r="D27" s="34" t="s">
        <v>44</v>
      </c>
      <c r="E27" s="125">
        <v>9781514002261</v>
      </c>
      <c r="F27" s="126"/>
      <c r="G27" s="127"/>
      <c r="H27" s="164"/>
      <c r="I27" s="165"/>
      <c r="J27" s="12">
        <v>18</v>
      </c>
      <c r="K27" s="47"/>
      <c r="L27" s="47"/>
      <c r="M27" s="47"/>
      <c r="N27" s="46"/>
    </row>
    <row r="28" spans="1:14" ht="23.1" customHeight="1" x14ac:dyDescent="0.25">
      <c r="A28" s="137" t="s">
        <v>189</v>
      </c>
      <c r="B28" s="138"/>
      <c r="C28" s="32" t="s">
        <v>190</v>
      </c>
      <c r="D28" s="33" t="s">
        <v>49</v>
      </c>
      <c r="E28" s="139">
        <v>9781514002582</v>
      </c>
      <c r="F28" s="140"/>
      <c r="G28" s="141"/>
      <c r="H28" s="162"/>
      <c r="I28" s="163"/>
      <c r="J28" s="15">
        <v>18</v>
      </c>
      <c r="K28" s="17"/>
      <c r="L28" s="17"/>
      <c r="M28" s="17"/>
      <c r="N28" s="44"/>
    </row>
    <row r="29" spans="1:14" ht="17.100000000000001" customHeight="1" x14ac:dyDescent="0.25">
      <c r="A29" s="123" t="s">
        <v>191</v>
      </c>
      <c r="B29" s="124"/>
      <c r="C29" s="35" t="s">
        <v>192</v>
      </c>
      <c r="D29" s="34" t="s">
        <v>49</v>
      </c>
      <c r="E29" s="125">
        <v>9781514002650</v>
      </c>
      <c r="F29" s="126"/>
      <c r="G29" s="127"/>
      <c r="H29" s="164"/>
      <c r="I29" s="165"/>
      <c r="J29" s="12">
        <v>18</v>
      </c>
      <c r="K29" s="47"/>
      <c r="L29" s="47"/>
      <c r="M29" s="47"/>
      <c r="N29" s="46"/>
    </row>
    <row r="30" spans="1:14" ht="16.5" customHeight="1" x14ac:dyDescent="0.25">
      <c r="A30" s="137" t="s">
        <v>193</v>
      </c>
      <c r="B30" s="138"/>
      <c r="C30" s="32" t="s">
        <v>194</v>
      </c>
      <c r="D30" s="33" t="s">
        <v>49</v>
      </c>
      <c r="E30" s="139">
        <v>9781514001066</v>
      </c>
      <c r="F30" s="140"/>
      <c r="G30" s="141"/>
      <c r="H30" s="162"/>
      <c r="I30" s="163"/>
      <c r="J30" s="15">
        <v>18</v>
      </c>
      <c r="K30" s="45"/>
      <c r="L30" s="45"/>
      <c r="M30" s="45"/>
      <c r="N30" s="46"/>
    </row>
  </sheetData>
  <mergeCells count="33">
    <mergeCell ref="A22:B22"/>
    <mergeCell ref="E22:G22"/>
    <mergeCell ref="H22:I22"/>
    <mergeCell ref="A23:B23"/>
    <mergeCell ref="A20:M20"/>
    <mergeCell ref="A21:B21"/>
    <mergeCell ref="G1:M1"/>
    <mergeCell ref="G2:M5"/>
    <mergeCell ref="H21:I21"/>
    <mergeCell ref="E21:G21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30:B30"/>
    <mergeCell ref="E30:G30"/>
    <mergeCell ref="H30:I30"/>
    <mergeCell ref="A28:B28"/>
    <mergeCell ref="E28:G28"/>
    <mergeCell ref="H28:I28"/>
    <mergeCell ref="A29:B29"/>
    <mergeCell ref="E29:G29"/>
    <mergeCell ref="H29:I29"/>
  </mergeCells>
  <pageMargins left="0.7" right="0.7" top="0.75" bottom="0.75" header="0.3" footer="0.3"/>
  <pageSetup scale="8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B835-5F3D-41C8-BE20-8FAFDC1A07CE}">
  <dimension ref="A1:M48"/>
  <sheetViews>
    <sheetView zoomScaleNormal="100" workbookViewId="0">
      <selection activeCell="C45" sqref="C45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8.77734375" style="16"/>
  </cols>
  <sheetData>
    <row r="1" spans="3:13" s="21" customFormat="1" ht="61.5" customHeight="1" thickBot="1" x14ac:dyDescent="0.45">
      <c r="C1" s="24"/>
      <c r="D1" s="37"/>
      <c r="E1" s="41"/>
      <c r="F1" s="41"/>
      <c r="G1" s="149" t="s">
        <v>39</v>
      </c>
      <c r="H1" s="150"/>
      <c r="I1" s="150"/>
      <c r="J1" s="150"/>
      <c r="K1" s="150"/>
      <c r="L1" s="150"/>
      <c r="M1" s="151"/>
    </row>
    <row r="2" spans="3:13" s="21" customFormat="1" ht="27" customHeight="1" x14ac:dyDescent="0.25">
      <c r="C2" s="24"/>
      <c r="D2" s="37"/>
      <c r="E2" s="29"/>
      <c r="F2" s="29"/>
      <c r="G2" s="152" t="s">
        <v>21</v>
      </c>
      <c r="H2" s="153"/>
      <c r="I2" s="153"/>
      <c r="J2" s="153"/>
      <c r="K2" s="153"/>
      <c r="L2" s="153"/>
      <c r="M2" s="154"/>
    </row>
    <row r="3" spans="3:13" s="21" customFormat="1" x14ac:dyDescent="0.25">
      <c r="C3" s="24"/>
      <c r="D3" s="29"/>
      <c r="E3" s="29"/>
      <c r="F3" s="29"/>
      <c r="G3" s="155"/>
      <c r="H3" s="156"/>
      <c r="I3" s="156"/>
      <c r="J3" s="156"/>
      <c r="K3" s="156"/>
      <c r="L3" s="156"/>
      <c r="M3" s="157"/>
    </row>
    <row r="4" spans="3:13" s="21" customFormat="1" x14ac:dyDescent="0.25">
      <c r="C4" s="24"/>
      <c r="D4" s="29"/>
      <c r="E4" s="29"/>
      <c r="F4" s="29"/>
      <c r="G4" s="155"/>
      <c r="H4" s="156"/>
      <c r="I4" s="156"/>
      <c r="J4" s="156"/>
      <c r="K4" s="156"/>
      <c r="L4" s="156"/>
      <c r="M4" s="157"/>
    </row>
    <row r="5" spans="3:13" s="21" customFormat="1" ht="13.8" thickBot="1" x14ac:dyDescent="0.3">
      <c r="C5" s="24"/>
      <c r="D5" s="29"/>
      <c r="E5" s="29"/>
      <c r="F5" s="29"/>
      <c r="G5" s="158"/>
      <c r="H5" s="159"/>
      <c r="I5" s="159"/>
      <c r="J5" s="159"/>
      <c r="K5" s="159"/>
      <c r="L5" s="159"/>
      <c r="M5" s="160"/>
    </row>
    <row r="6" spans="3:13" s="21" customFormat="1" x14ac:dyDescent="0.25">
      <c r="C6" s="22"/>
      <c r="G6" s="22"/>
      <c r="H6" s="22"/>
      <c r="I6" s="22"/>
    </row>
    <row r="7" spans="3:13" s="21" customFormat="1" x14ac:dyDescent="0.25">
      <c r="C7" s="22"/>
      <c r="G7" s="22"/>
      <c r="H7" s="22"/>
      <c r="I7" s="22"/>
    </row>
    <row r="8" spans="3:13" s="21" customFormat="1" x14ac:dyDescent="0.25">
      <c r="C8" s="22"/>
      <c r="G8" s="22"/>
      <c r="H8" s="22"/>
      <c r="I8" s="22"/>
    </row>
    <row r="9" spans="3:13" s="21" customFormat="1" x14ac:dyDescent="0.25">
      <c r="C9" s="22"/>
      <c r="G9" s="22"/>
      <c r="H9" s="22"/>
      <c r="I9" s="22"/>
    </row>
    <row r="10" spans="3:13" s="21" customFormat="1" x14ac:dyDescent="0.25">
      <c r="C10" s="22"/>
      <c r="G10" s="22"/>
      <c r="H10" s="22"/>
      <c r="I10" s="22"/>
    </row>
    <row r="11" spans="3:13" s="21" customFormat="1" x14ac:dyDescent="0.25">
      <c r="C11" s="22"/>
      <c r="G11" s="22"/>
      <c r="H11" s="22"/>
      <c r="I11" s="22"/>
    </row>
    <row r="12" spans="3:13" s="21" customFormat="1" x14ac:dyDescent="0.25">
      <c r="C12" s="22"/>
      <c r="G12" s="22"/>
      <c r="H12" s="22"/>
      <c r="I12" s="22"/>
    </row>
    <row r="13" spans="3:13" s="21" customFormat="1" x14ac:dyDescent="0.25">
      <c r="C13" s="22"/>
      <c r="G13" s="22"/>
      <c r="H13" s="22"/>
      <c r="I13" s="22"/>
    </row>
    <row r="14" spans="3:13" s="21" customFormat="1" x14ac:dyDescent="0.25">
      <c r="C14" s="22"/>
      <c r="G14" s="22"/>
      <c r="H14" s="22"/>
      <c r="I14" s="22"/>
    </row>
    <row r="15" spans="3:13" s="21" customFormat="1" x14ac:dyDescent="0.25">
      <c r="C15" s="22"/>
      <c r="G15" s="22"/>
      <c r="H15" s="22"/>
      <c r="I15" s="22"/>
    </row>
    <row r="16" spans="3:13" s="21" customFormat="1" x14ac:dyDescent="0.25">
      <c r="C16" s="22"/>
      <c r="G16" s="22"/>
      <c r="H16" s="22"/>
      <c r="I16" s="22"/>
    </row>
    <row r="17" spans="1:13" s="21" customFormat="1" ht="11.25" customHeight="1" x14ac:dyDescent="0.25">
      <c r="C17" s="22"/>
      <c r="G17" s="22"/>
      <c r="H17" s="22"/>
      <c r="I17" s="22"/>
    </row>
    <row r="18" spans="1:13" s="21" customFormat="1" ht="11.25" customHeight="1" x14ac:dyDescent="0.25">
      <c r="C18" s="22"/>
      <c r="G18" s="22"/>
      <c r="H18" s="22"/>
      <c r="I18" s="22"/>
    </row>
    <row r="19" spans="1:13" ht="14.25" customHeight="1" x14ac:dyDescent="0.25">
      <c r="A19" s="182" t="s">
        <v>0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4"/>
    </row>
    <row r="20" spans="1:13" ht="29.25" customHeight="1" x14ac:dyDescent="0.25">
      <c r="A20" s="179" t="s">
        <v>1</v>
      </c>
      <c r="B20" s="181"/>
      <c r="C20" s="26" t="s">
        <v>2</v>
      </c>
      <c r="D20" s="26" t="s">
        <v>3</v>
      </c>
      <c r="E20" s="179" t="s">
        <v>4</v>
      </c>
      <c r="F20" s="180"/>
      <c r="G20" s="181"/>
      <c r="H20" s="179" t="s">
        <v>5</v>
      </c>
      <c r="I20" s="181"/>
      <c r="J20" s="26" t="s">
        <v>6</v>
      </c>
      <c r="K20" s="26" t="s">
        <v>7</v>
      </c>
      <c r="L20" s="26" t="s">
        <v>8</v>
      </c>
      <c r="M20" s="26" t="s">
        <v>9</v>
      </c>
    </row>
    <row r="21" spans="1:13" ht="24" customHeight="1" x14ac:dyDescent="0.25">
      <c r="A21" s="137" t="s">
        <v>195</v>
      </c>
      <c r="B21" s="138"/>
      <c r="C21" s="17"/>
      <c r="D21" s="17"/>
      <c r="E21" s="139">
        <v>612978569122</v>
      </c>
      <c r="F21" s="140"/>
      <c r="G21" s="141"/>
      <c r="H21" s="162"/>
      <c r="I21" s="163"/>
      <c r="J21" s="15">
        <v>24.99</v>
      </c>
      <c r="K21" s="17"/>
      <c r="L21" s="17"/>
      <c r="M21" s="17"/>
    </row>
    <row r="22" spans="1:13" ht="24" customHeight="1" x14ac:dyDescent="0.25">
      <c r="A22" s="123" t="s">
        <v>196</v>
      </c>
      <c r="B22" s="124"/>
      <c r="C22" s="18"/>
      <c r="D22" s="18"/>
      <c r="E22" s="125">
        <v>612978569139</v>
      </c>
      <c r="F22" s="126"/>
      <c r="G22" s="127"/>
      <c r="H22" s="164"/>
      <c r="I22" s="165"/>
      <c r="J22" s="12">
        <v>24.99</v>
      </c>
      <c r="K22" s="18"/>
      <c r="L22" s="18"/>
      <c r="M22" s="18"/>
    </row>
    <row r="23" spans="1:13" ht="24" customHeight="1" x14ac:dyDescent="0.25">
      <c r="A23" s="137" t="s">
        <v>197</v>
      </c>
      <c r="B23" s="138"/>
      <c r="C23" s="17"/>
      <c r="D23" s="17"/>
      <c r="E23" s="139">
        <v>612978569146</v>
      </c>
      <c r="F23" s="140"/>
      <c r="G23" s="141"/>
      <c r="H23" s="162"/>
      <c r="I23" s="163"/>
      <c r="J23" s="15">
        <v>24.99</v>
      </c>
      <c r="K23" s="17"/>
      <c r="L23" s="17"/>
      <c r="M23" s="17"/>
    </row>
    <row r="24" spans="1:13" ht="24" customHeight="1" x14ac:dyDescent="0.25">
      <c r="A24" s="123" t="s">
        <v>198</v>
      </c>
      <c r="B24" s="124"/>
      <c r="C24" s="18"/>
      <c r="D24" s="18"/>
      <c r="E24" s="125">
        <v>612978569153</v>
      </c>
      <c r="F24" s="126"/>
      <c r="G24" s="127"/>
      <c r="H24" s="164"/>
      <c r="I24" s="165"/>
      <c r="J24" s="12">
        <v>24.99</v>
      </c>
      <c r="K24" s="18"/>
      <c r="L24" s="18"/>
      <c r="M24" s="18"/>
    </row>
    <row r="25" spans="1:13" ht="24" customHeight="1" x14ac:dyDescent="0.25">
      <c r="A25" s="137" t="s">
        <v>199</v>
      </c>
      <c r="B25" s="138"/>
      <c r="C25" s="17"/>
      <c r="D25" s="17"/>
      <c r="E25" s="139">
        <v>612978568811</v>
      </c>
      <c r="F25" s="140"/>
      <c r="G25" s="141"/>
      <c r="H25" s="162"/>
      <c r="I25" s="163"/>
      <c r="J25" s="15">
        <v>21.99</v>
      </c>
      <c r="K25" s="17"/>
      <c r="L25" s="17"/>
      <c r="M25" s="17"/>
    </row>
    <row r="26" spans="1:13" ht="24" customHeight="1" x14ac:dyDescent="0.25">
      <c r="A26" s="123" t="s">
        <v>200</v>
      </c>
      <c r="B26" s="124"/>
      <c r="C26" s="18"/>
      <c r="D26" s="18"/>
      <c r="E26" s="125">
        <v>612978568828</v>
      </c>
      <c r="F26" s="126"/>
      <c r="G26" s="127"/>
      <c r="H26" s="164"/>
      <c r="I26" s="165"/>
      <c r="J26" s="12">
        <v>21.99</v>
      </c>
      <c r="K26" s="18"/>
      <c r="L26" s="18"/>
      <c r="M26" s="18"/>
    </row>
    <row r="27" spans="1:13" ht="24" customHeight="1" x14ac:dyDescent="0.25">
      <c r="A27" s="137" t="s">
        <v>201</v>
      </c>
      <c r="B27" s="138"/>
      <c r="C27" s="17"/>
      <c r="D27" s="17"/>
      <c r="E27" s="139">
        <v>612978568835</v>
      </c>
      <c r="F27" s="140"/>
      <c r="G27" s="141"/>
      <c r="H27" s="162"/>
      <c r="I27" s="163"/>
      <c r="J27" s="15">
        <v>21.99</v>
      </c>
      <c r="K27" s="17"/>
      <c r="L27" s="17"/>
      <c r="M27" s="17"/>
    </row>
    <row r="28" spans="1:13" ht="24" customHeight="1" x14ac:dyDescent="0.25">
      <c r="A28" s="123" t="s">
        <v>202</v>
      </c>
      <c r="B28" s="124"/>
      <c r="C28" s="18"/>
      <c r="D28" s="18"/>
      <c r="E28" s="125">
        <v>612978568842</v>
      </c>
      <c r="F28" s="126"/>
      <c r="G28" s="127"/>
      <c r="H28" s="164"/>
      <c r="I28" s="165"/>
      <c r="J28" s="12">
        <v>21.99</v>
      </c>
      <c r="K28" s="18"/>
      <c r="L28" s="18"/>
      <c r="M28" s="18"/>
    </row>
    <row r="29" spans="1:13" ht="24" customHeight="1" x14ac:dyDescent="0.25">
      <c r="A29" s="137" t="s">
        <v>203</v>
      </c>
      <c r="B29" s="138"/>
      <c r="C29" s="17"/>
      <c r="D29" s="17"/>
      <c r="E29" s="139">
        <v>612978562918</v>
      </c>
      <c r="F29" s="140"/>
      <c r="G29" s="141"/>
      <c r="H29" s="162"/>
      <c r="I29" s="163"/>
      <c r="J29" s="15">
        <v>26.99</v>
      </c>
      <c r="K29" s="17"/>
      <c r="L29" s="17"/>
      <c r="M29" s="17"/>
    </row>
    <row r="30" spans="1:13" ht="24" customHeight="1" x14ac:dyDescent="0.25">
      <c r="A30" s="123" t="s">
        <v>204</v>
      </c>
      <c r="B30" s="124"/>
      <c r="C30" s="18"/>
      <c r="D30" s="18"/>
      <c r="E30" s="125">
        <v>612978563250</v>
      </c>
      <c r="F30" s="126"/>
      <c r="G30" s="127"/>
      <c r="H30" s="164"/>
      <c r="I30" s="165"/>
      <c r="J30" s="12">
        <v>24.99</v>
      </c>
      <c r="K30" s="18"/>
      <c r="L30" s="18"/>
      <c r="M30" s="18"/>
    </row>
    <row r="31" spans="1:13" ht="24" customHeight="1" x14ac:dyDescent="0.25">
      <c r="A31" s="137" t="s">
        <v>205</v>
      </c>
      <c r="B31" s="138"/>
      <c r="C31" s="45"/>
      <c r="D31" s="45"/>
      <c r="E31" s="139">
        <v>612978567463</v>
      </c>
      <c r="F31" s="140"/>
      <c r="G31" s="141"/>
      <c r="H31" s="162"/>
      <c r="I31" s="163"/>
      <c r="J31" s="15">
        <v>19.989999999999998</v>
      </c>
      <c r="K31" s="45"/>
      <c r="L31" s="45"/>
      <c r="M31" s="45"/>
    </row>
    <row r="32" spans="1:13" ht="24" customHeight="1" x14ac:dyDescent="0.25">
      <c r="A32" s="123" t="s">
        <v>206</v>
      </c>
      <c r="B32" s="124"/>
      <c r="C32" s="47"/>
      <c r="D32" s="47"/>
      <c r="E32" s="125">
        <v>612978567470</v>
      </c>
      <c r="F32" s="126"/>
      <c r="G32" s="127"/>
      <c r="H32" s="164"/>
      <c r="I32" s="165"/>
      <c r="J32" s="12">
        <v>19.989999999999998</v>
      </c>
      <c r="K32" s="47"/>
      <c r="L32" s="47"/>
      <c r="M32" s="47"/>
    </row>
    <row r="33" spans="1:13" ht="24" customHeight="1" x14ac:dyDescent="0.25">
      <c r="A33" s="137" t="s">
        <v>207</v>
      </c>
      <c r="B33" s="138"/>
      <c r="C33" s="45"/>
      <c r="D33" s="45"/>
      <c r="E33" s="139">
        <v>612978567487</v>
      </c>
      <c r="F33" s="140"/>
      <c r="G33" s="141"/>
      <c r="H33" s="162"/>
      <c r="I33" s="163"/>
      <c r="J33" s="15">
        <v>19.989999999999998</v>
      </c>
      <c r="K33" s="45"/>
      <c r="L33" s="45"/>
      <c r="M33" s="45"/>
    </row>
    <row r="34" spans="1:13" ht="24" customHeight="1" x14ac:dyDescent="0.25">
      <c r="A34" s="123" t="s">
        <v>208</v>
      </c>
      <c r="B34" s="124"/>
      <c r="C34" s="47"/>
      <c r="D34" s="47"/>
      <c r="E34" s="125">
        <v>612978567494</v>
      </c>
      <c r="F34" s="126"/>
      <c r="G34" s="127"/>
      <c r="H34" s="164"/>
      <c r="I34" s="165"/>
      <c r="J34" s="12">
        <v>19.989999999999998</v>
      </c>
      <c r="K34" s="47"/>
      <c r="L34" s="47"/>
      <c r="M34" s="47"/>
    </row>
    <row r="35" spans="1:13" ht="24" customHeight="1" x14ac:dyDescent="0.25">
      <c r="A35" s="137" t="s">
        <v>209</v>
      </c>
      <c r="B35" s="138"/>
      <c r="C35" s="17"/>
      <c r="D35" s="17"/>
      <c r="E35" s="139">
        <v>612978567265</v>
      </c>
      <c r="F35" s="140"/>
      <c r="G35" s="141"/>
      <c r="H35" s="162"/>
      <c r="I35" s="163"/>
      <c r="J35" s="15">
        <v>19.989999999999998</v>
      </c>
      <c r="K35" s="17"/>
      <c r="L35" s="17"/>
      <c r="M35" s="17"/>
    </row>
    <row r="36" spans="1:13" ht="24" customHeight="1" x14ac:dyDescent="0.25">
      <c r="A36" s="123" t="s">
        <v>210</v>
      </c>
      <c r="B36" s="124"/>
      <c r="C36" s="18"/>
      <c r="D36" s="18"/>
      <c r="E36" s="125">
        <v>612978567272</v>
      </c>
      <c r="F36" s="126"/>
      <c r="G36" s="127"/>
      <c r="H36" s="164"/>
      <c r="I36" s="165"/>
      <c r="J36" s="12">
        <v>19.989999999999998</v>
      </c>
      <c r="K36" s="18"/>
      <c r="L36" s="18"/>
      <c r="M36" s="18"/>
    </row>
    <row r="37" spans="1:13" ht="24" customHeight="1" x14ac:dyDescent="0.25">
      <c r="A37" s="137" t="s">
        <v>211</v>
      </c>
      <c r="B37" s="138"/>
      <c r="C37" s="17"/>
      <c r="D37" s="17"/>
      <c r="E37" s="139">
        <v>612978567289</v>
      </c>
      <c r="F37" s="140"/>
      <c r="G37" s="141"/>
      <c r="H37" s="162"/>
      <c r="I37" s="163"/>
      <c r="J37" s="15">
        <v>19.989999999999998</v>
      </c>
      <c r="K37" s="17"/>
      <c r="L37" s="17"/>
      <c r="M37" s="17"/>
    </row>
    <row r="38" spans="1:13" ht="24" customHeight="1" x14ac:dyDescent="0.25">
      <c r="A38" s="123" t="s">
        <v>212</v>
      </c>
      <c r="B38" s="124"/>
      <c r="C38" s="18"/>
      <c r="D38" s="18"/>
      <c r="E38" s="125">
        <v>612978567296</v>
      </c>
      <c r="F38" s="126"/>
      <c r="G38" s="127"/>
      <c r="H38" s="164"/>
      <c r="I38" s="165"/>
      <c r="J38" s="12">
        <v>19.989999999999998</v>
      </c>
      <c r="K38" s="18"/>
      <c r="L38" s="18"/>
      <c r="M38" s="18"/>
    </row>
    <row r="39" spans="1:13" ht="24" customHeight="1" x14ac:dyDescent="0.25">
      <c r="A39" s="137" t="s">
        <v>213</v>
      </c>
      <c r="B39" s="138"/>
      <c r="C39" s="17"/>
      <c r="D39" s="17"/>
      <c r="E39" s="139">
        <v>612978563168</v>
      </c>
      <c r="F39" s="140"/>
      <c r="G39" s="141"/>
      <c r="H39" s="162"/>
      <c r="I39" s="163"/>
      <c r="J39" s="15">
        <v>24.99</v>
      </c>
      <c r="K39" s="17"/>
      <c r="L39" s="17"/>
      <c r="M39" s="17"/>
    </row>
    <row r="40" spans="1:13" ht="24" customHeight="1" x14ac:dyDescent="0.25">
      <c r="A40" s="123" t="s">
        <v>216</v>
      </c>
      <c r="B40" s="124"/>
      <c r="C40" s="18"/>
      <c r="D40" s="18"/>
      <c r="E40" s="125">
        <v>612978568057</v>
      </c>
      <c r="F40" s="126"/>
      <c r="G40" s="127"/>
      <c r="H40" s="164"/>
      <c r="I40" s="165"/>
      <c r="J40" s="12">
        <v>16.989999999999998</v>
      </c>
      <c r="K40" s="18"/>
      <c r="L40" s="18"/>
      <c r="M40" s="18"/>
    </row>
    <row r="41" spans="1:13" ht="24" customHeight="1" x14ac:dyDescent="0.25">
      <c r="A41" s="137" t="s">
        <v>215</v>
      </c>
      <c r="B41" s="138"/>
      <c r="C41" s="17"/>
      <c r="D41" s="17"/>
      <c r="E41" s="139">
        <v>612978568064</v>
      </c>
      <c r="F41" s="140"/>
      <c r="G41" s="141"/>
      <c r="H41" s="162"/>
      <c r="I41" s="163"/>
      <c r="J41" s="15">
        <v>16.989999999999998</v>
      </c>
      <c r="K41" s="17"/>
      <c r="L41" s="17"/>
      <c r="M41" s="17"/>
    </row>
    <row r="42" spans="1:13" ht="24" customHeight="1" x14ac:dyDescent="0.25">
      <c r="A42" s="123" t="s">
        <v>214</v>
      </c>
      <c r="B42" s="124"/>
      <c r="C42" s="18"/>
      <c r="D42" s="18"/>
      <c r="E42" s="125">
        <v>612978568071</v>
      </c>
      <c r="F42" s="126"/>
      <c r="G42" s="127"/>
      <c r="H42" s="164"/>
      <c r="I42" s="165"/>
      <c r="J42" s="12">
        <v>16.989999999999998</v>
      </c>
      <c r="K42" s="18"/>
      <c r="L42" s="18"/>
      <c r="M42" s="18"/>
    </row>
    <row r="43" spans="1:13" ht="24" customHeight="1" x14ac:dyDescent="0.25">
      <c r="A43" s="137" t="s">
        <v>219</v>
      </c>
      <c r="B43" s="138"/>
      <c r="C43" s="17"/>
      <c r="D43" s="17"/>
      <c r="E43" s="139">
        <v>612978568118</v>
      </c>
      <c r="F43" s="140"/>
      <c r="G43" s="141"/>
      <c r="H43" s="162"/>
      <c r="I43" s="163"/>
      <c r="J43" s="15">
        <v>16.989999999999998</v>
      </c>
      <c r="K43" s="17"/>
      <c r="L43" s="17"/>
      <c r="M43" s="17"/>
    </row>
    <row r="44" spans="1:13" ht="24" customHeight="1" x14ac:dyDescent="0.25">
      <c r="A44" s="123" t="s">
        <v>218</v>
      </c>
      <c r="B44" s="124"/>
      <c r="C44" s="18"/>
      <c r="D44" s="18"/>
      <c r="E44" s="125">
        <v>612978568125</v>
      </c>
      <c r="F44" s="126"/>
      <c r="G44" s="127"/>
      <c r="H44" s="164"/>
      <c r="I44" s="165"/>
      <c r="J44" s="12">
        <v>16.989999999999998</v>
      </c>
      <c r="K44" s="18"/>
      <c r="L44" s="18"/>
      <c r="M44" s="18"/>
    </row>
    <row r="45" spans="1:13" ht="24" customHeight="1" x14ac:dyDescent="0.25">
      <c r="A45" s="137" t="s">
        <v>217</v>
      </c>
      <c r="B45" s="138"/>
      <c r="C45" s="17"/>
      <c r="D45" s="17"/>
      <c r="E45" s="139">
        <v>612978568132</v>
      </c>
      <c r="F45" s="140"/>
      <c r="G45" s="141"/>
      <c r="H45" s="162"/>
      <c r="I45" s="163"/>
      <c r="J45" s="15">
        <v>16.989999999999998</v>
      </c>
      <c r="K45" s="17"/>
      <c r="L45" s="17"/>
      <c r="M45" s="17"/>
    </row>
    <row r="46" spans="1:13" ht="24" customHeight="1" x14ac:dyDescent="0.25">
      <c r="A46" s="123" t="s">
        <v>222</v>
      </c>
      <c r="B46" s="124"/>
      <c r="C46" s="18"/>
      <c r="D46" s="18"/>
      <c r="E46" s="125">
        <v>612978567876</v>
      </c>
      <c r="F46" s="126"/>
      <c r="G46" s="127"/>
      <c r="H46" s="164"/>
      <c r="I46" s="165"/>
      <c r="J46" s="12">
        <v>16.989999999999998</v>
      </c>
      <c r="K46" s="18"/>
      <c r="L46" s="18"/>
      <c r="M46" s="18"/>
    </row>
    <row r="47" spans="1:13" ht="24" customHeight="1" x14ac:dyDescent="0.25">
      <c r="A47" s="137" t="s">
        <v>221</v>
      </c>
      <c r="B47" s="138"/>
      <c r="C47" s="17"/>
      <c r="D47" s="17"/>
      <c r="E47" s="139">
        <v>612978567883</v>
      </c>
      <c r="F47" s="140"/>
      <c r="G47" s="141"/>
      <c r="H47" s="162"/>
      <c r="I47" s="163"/>
      <c r="J47" s="15">
        <v>16.989999999999998</v>
      </c>
      <c r="K47" s="17"/>
      <c r="L47" s="17"/>
      <c r="M47" s="17"/>
    </row>
    <row r="48" spans="1:13" ht="24" customHeight="1" x14ac:dyDescent="0.25">
      <c r="A48" s="123" t="s">
        <v>220</v>
      </c>
      <c r="B48" s="124"/>
      <c r="C48" s="18"/>
      <c r="D48" s="18"/>
      <c r="E48" s="125">
        <v>612978567890</v>
      </c>
      <c r="F48" s="126"/>
      <c r="G48" s="127"/>
      <c r="H48" s="164"/>
      <c r="I48" s="165"/>
      <c r="J48" s="12">
        <v>16.989999999999998</v>
      </c>
      <c r="K48" s="18"/>
      <c r="L48" s="18"/>
      <c r="M48" s="18"/>
    </row>
  </sheetData>
  <mergeCells count="90">
    <mergeCell ref="A43:B43"/>
    <mergeCell ref="E43:G43"/>
    <mergeCell ref="H43:I43"/>
    <mergeCell ref="A44:B44"/>
    <mergeCell ref="E44:G44"/>
    <mergeCell ref="H44:I44"/>
    <mergeCell ref="A48:B48"/>
    <mergeCell ref="E48:G48"/>
    <mergeCell ref="H48:I48"/>
    <mergeCell ref="A45:B45"/>
    <mergeCell ref="E45:G45"/>
    <mergeCell ref="H45:I45"/>
    <mergeCell ref="A47:B47"/>
    <mergeCell ref="E47:G47"/>
    <mergeCell ref="H47:I47"/>
    <mergeCell ref="A46:B46"/>
    <mergeCell ref="E46:G46"/>
    <mergeCell ref="H46:I46"/>
    <mergeCell ref="A39:B39"/>
    <mergeCell ref="E39:G39"/>
    <mergeCell ref="H39:I39"/>
    <mergeCell ref="A42:B42"/>
    <mergeCell ref="E42:G42"/>
    <mergeCell ref="H42:I42"/>
    <mergeCell ref="A41:B41"/>
    <mergeCell ref="E41:G41"/>
    <mergeCell ref="H41:I41"/>
    <mergeCell ref="A40:B40"/>
    <mergeCell ref="E40:G40"/>
    <mergeCell ref="H40:I40"/>
    <mergeCell ref="A19:M19"/>
    <mergeCell ref="A20:B20"/>
    <mergeCell ref="H20:I20"/>
    <mergeCell ref="G2:M5"/>
    <mergeCell ref="G1:M1"/>
    <mergeCell ref="E20:G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29:B29"/>
    <mergeCell ref="E29:G29"/>
    <mergeCell ref="H29:I29"/>
    <mergeCell ref="A30:B30"/>
    <mergeCell ref="E30:G30"/>
    <mergeCell ref="H30:I30"/>
    <mergeCell ref="A31:B31"/>
    <mergeCell ref="E31:G31"/>
    <mergeCell ref="H31:I31"/>
    <mergeCell ref="A32:B32"/>
    <mergeCell ref="E32:G32"/>
    <mergeCell ref="H32:I32"/>
    <mergeCell ref="A33:B33"/>
    <mergeCell ref="E33:G33"/>
    <mergeCell ref="H33:I33"/>
    <mergeCell ref="A34:B34"/>
    <mergeCell ref="E34:G34"/>
    <mergeCell ref="H34:I34"/>
    <mergeCell ref="A35:B35"/>
    <mergeCell ref="E35:G35"/>
    <mergeCell ref="H35:I35"/>
    <mergeCell ref="A36:B36"/>
    <mergeCell ref="E36:G36"/>
    <mergeCell ref="H36:I36"/>
    <mergeCell ref="A37:B37"/>
    <mergeCell ref="E37:G37"/>
    <mergeCell ref="H37:I37"/>
    <mergeCell ref="A38:B38"/>
    <mergeCell ref="E38:G38"/>
    <mergeCell ref="H38:I38"/>
  </mergeCells>
  <pageMargins left="0.7" right="0.7" top="0.75" bottom="0.75" header="0.3" footer="0.3"/>
  <pageSetup scale="8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FCEE-C2B4-4C6E-91EF-7E629C777EDE}">
  <dimension ref="A1:N30"/>
  <sheetViews>
    <sheetView workbookViewId="0">
      <selection activeCell="C4" sqref="C4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5" width="2.44140625" style="16" customWidth="1"/>
    <col min="16" max="16384" width="8.77734375" style="16"/>
  </cols>
  <sheetData>
    <row r="1" spans="4:13" s="21" customFormat="1" ht="61.5" customHeight="1" thickBot="1" x14ac:dyDescent="0.45">
      <c r="D1" s="38"/>
      <c r="E1" s="38"/>
      <c r="F1" s="37"/>
      <c r="G1" s="149" t="s">
        <v>40</v>
      </c>
      <c r="H1" s="150"/>
      <c r="I1" s="150"/>
      <c r="J1" s="150"/>
      <c r="K1" s="150"/>
      <c r="L1" s="150"/>
      <c r="M1" s="151"/>
    </row>
    <row r="2" spans="4:13" s="21" customFormat="1" ht="15" customHeight="1" x14ac:dyDescent="0.25">
      <c r="D2" s="29"/>
      <c r="E2" s="29"/>
      <c r="F2" s="37"/>
      <c r="G2" s="152" t="s">
        <v>22</v>
      </c>
      <c r="H2" s="153"/>
      <c r="I2" s="153"/>
      <c r="J2" s="153"/>
      <c r="K2" s="153"/>
      <c r="L2" s="153"/>
      <c r="M2" s="154"/>
    </row>
    <row r="3" spans="4:13" s="21" customFormat="1" ht="26.25" customHeight="1" x14ac:dyDescent="0.25">
      <c r="D3" s="29"/>
      <c r="E3" s="29"/>
      <c r="F3" s="29"/>
      <c r="G3" s="155"/>
      <c r="H3" s="156"/>
      <c r="I3" s="156"/>
      <c r="J3" s="156"/>
      <c r="K3" s="156"/>
      <c r="L3" s="156"/>
      <c r="M3" s="157"/>
    </row>
    <row r="4" spans="4:13" s="21" customFormat="1" ht="40.950000000000003" customHeight="1" thickBot="1" x14ac:dyDescent="0.3">
      <c r="D4" s="29"/>
      <c r="E4" s="29"/>
      <c r="F4" s="29"/>
      <c r="G4" s="158"/>
      <c r="H4" s="159"/>
      <c r="I4" s="159"/>
      <c r="J4" s="159"/>
      <c r="K4" s="159"/>
      <c r="L4" s="159"/>
      <c r="M4" s="160"/>
    </row>
    <row r="5" spans="4:13" s="21" customFormat="1" x14ac:dyDescent="0.25">
      <c r="D5" s="22"/>
      <c r="E5" s="22"/>
      <c r="G5" s="25"/>
      <c r="H5" s="25"/>
      <c r="I5" s="25"/>
    </row>
    <row r="6" spans="4:13" s="21" customFormat="1" x14ac:dyDescent="0.25">
      <c r="D6" s="22"/>
      <c r="E6" s="22"/>
      <c r="I6" s="22"/>
    </row>
    <row r="7" spans="4:13" s="21" customFormat="1" x14ac:dyDescent="0.25">
      <c r="D7" s="22"/>
      <c r="E7" s="22"/>
      <c r="I7" s="22"/>
    </row>
    <row r="8" spans="4:13" s="21" customFormat="1" x14ac:dyDescent="0.25">
      <c r="D8" s="22"/>
      <c r="E8" s="22"/>
      <c r="I8" s="22"/>
    </row>
    <row r="9" spans="4:13" s="21" customFormat="1" x14ac:dyDescent="0.25">
      <c r="D9" s="22"/>
      <c r="E9" s="22"/>
      <c r="I9" s="22"/>
    </row>
    <row r="10" spans="4:13" s="21" customFormat="1" x14ac:dyDescent="0.25">
      <c r="D10" s="22"/>
      <c r="E10" s="22"/>
      <c r="I10" s="22"/>
    </row>
    <row r="11" spans="4:13" s="21" customFormat="1" x14ac:dyDescent="0.25">
      <c r="D11" s="22"/>
      <c r="E11" s="22"/>
      <c r="I11" s="22"/>
    </row>
    <row r="12" spans="4:13" s="21" customFormat="1" x14ac:dyDescent="0.25">
      <c r="D12" s="22"/>
      <c r="E12" s="22"/>
      <c r="I12" s="22"/>
    </row>
    <row r="13" spans="4:13" s="21" customFormat="1" x14ac:dyDescent="0.25">
      <c r="D13" s="22"/>
      <c r="E13" s="22"/>
      <c r="I13" s="22"/>
    </row>
    <row r="14" spans="4:13" s="21" customFormat="1" x14ac:dyDescent="0.25">
      <c r="D14" s="22"/>
      <c r="E14" s="22"/>
      <c r="I14" s="22"/>
    </row>
    <row r="15" spans="4:13" s="21" customFormat="1" x14ac:dyDescent="0.25">
      <c r="D15" s="22"/>
      <c r="E15" s="22"/>
      <c r="I15" s="22"/>
    </row>
    <row r="16" spans="4:13" s="21" customFormat="1" x14ac:dyDescent="0.25">
      <c r="D16" s="22"/>
      <c r="E16" s="22"/>
      <c r="I16" s="22"/>
    </row>
    <row r="17" spans="1:14" ht="14.25" customHeight="1" x14ac:dyDescent="0.25">
      <c r="A17" s="182" t="s">
        <v>0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4"/>
    </row>
    <row r="18" spans="1:14" ht="29.25" customHeight="1" x14ac:dyDescent="0.25">
      <c r="A18" s="179" t="s">
        <v>1</v>
      </c>
      <c r="B18" s="181"/>
      <c r="C18" s="26" t="s">
        <v>2</v>
      </c>
      <c r="D18" s="26" t="s">
        <v>3</v>
      </c>
      <c r="E18" s="179" t="s">
        <v>4</v>
      </c>
      <c r="F18" s="180"/>
      <c r="G18" s="181"/>
      <c r="H18" s="179" t="s">
        <v>5</v>
      </c>
      <c r="I18" s="181"/>
      <c r="J18" s="26" t="s">
        <v>6</v>
      </c>
      <c r="K18" s="26" t="s">
        <v>7</v>
      </c>
      <c r="L18" s="26" t="s">
        <v>8</v>
      </c>
      <c r="M18" s="26" t="s">
        <v>9</v>
      </c>
    </row>
    <row r="19" spans="1:14" ht="26.4" customHeight="1" x14ac:dyDescent="0.25">
      <c r="A19" s="137" t="s">
        <v>223</v>
      </c>
      <c r="B19" s="138"/>
      <c r="C19" s="32" t="s">
        <v>224</v>
      </c>
      <c r="D19" s="33" t="s">
        <v>49</v>
      </c>
      <c r="E19" s="139">
        <v>9781627078719</v>
      </c>
      <c r="F19" s="140"/>
      <c r="G19" s="141"/>
      <c r="H19" s="162"/>
      <c r="I19" s="163"/>
      <c r="J19" s="15">
        <v>15.99</v>
      </c>
      <c r="K19" s="15">
        <v>7.97</v>
      </c>
      <c r="L19" s="17"/>
      <c r="M19" s="17"/>
      <c r="N19" s="44"/>
    </row>
    <row r="20" spans="1:14" ht="26.4" customHeight="1" x14ac:dyDescent="0.25">
      <c r="A20" s="123" t="s">
        <v>225</v>
      </c>
      <c r="B20" s="124"/>
      <c r="C20" s="18"/>
      <c r="D20" s="34" t="s">
        <v>49</v>
      </c>
      <c r="E20" s="125">
        <v>9781640700048</v>
      </c>
      <c r="F20" s="126"/>
      <c r="G20" s="127"/>
      <c r="H20" s="164"/>
      <c r="I20" s="165"/>
      <c r="J20" s="12">
        <v>15.99</v>
      </c>
      <c r="K20" s="12">
        <v>7.97</v>
      </c>
      <c r="L20" s="47"/>
      <c r="M20" s="47"/>
      <c r="N20" s="46"/>
    </row>
    <row r="21" spans="1:14" ht="26.4" customHeight="1" x14ac:dyDescent="0.25">
      <c r="A21" s="137" t="s">
        <v>226</v>
      </c>
      <c r="B21" s="138"/>
      <c r="C21" s="17"/>
      <c r="D21" s="33" t="s">
        <v>49</v>
      </c>
      <c r="E21" s="139">
        <v>9781640701595</v>
      </c>
      <c r="F21" s="140"/>
      <c r="G21" s="141"/>
      <c r="H21" s="162"/>
      <c r="I21" s="163"/>
      <c r="J21" s="15">
        <v>15.99</v>
      </c>
      <c r="K21" s="15">
        <v>7.97</v>
      </c>
      <c r="L21" s="45"/>
      <c r="M21" s="45"/>
      <c r="N21" s="46"/>
    </row>
    <row r="22" spans="1:14" ht="26.4" customHeight="1" x14ac:dyDescent="0.25">
      <c r="A22" s="123" t="s">
        <v>227</v>
      </c>
      <c r="B22" s="124"/>
      <c r="C22" s="35" t="s">
        <v>224</v>
      </c>
      <c r="D22" s="34" t="s">
        <v>49</v>
      </c>
      <c r="E22" s="125">
        <v>9781627079006</v>
      </c>
      <c r="F22" s="126"/>
      <c r="G22" s="127"/>
      <c r="H22" s="164"/>
      <c r="I22" s="165"/>
      <c r="J22" s="12">
        <v>15.99</v>
      </c>
      <c r="K22" s="12">
        <v>7.97</v>
      </c>
      <c r="L22" s="18"/>
      <c r="M22" s="18"/>
      <c r="N22" s="44"/>
    </row>
    <row r="23" spans="1:14" ht="26.4" customHeight="1" x14ac:dyDescent="0.25">
      <c r="A23" s="137" t="s">
        <v>228</v>
      </c>
      <c r="B23" s="138"/>
      <c r="C23" s="32" t="s">
        <v>229</v>
      </c>
      <c r="D23" s="33" t="s">
        <v>49</v>
      </c>
      <c r="E23" s="139">
        <v>9781627078764</v>
      </c>
      <c r="F23" s="140"/>
      <c r="G23" s="141"/>
      <c r="H23" s="162"/>
      <c r="I23" s="163"/>
      <c r="J23" s="15">
        <v>17.989999999999998</v>
      </c>
      <c r="K23" s="15">
        <v>9.9700000000000006</v>
      </c>
      <c r="L23" s="17"/>
      <c r="M23" s="17"/>
      <c r="N23" s="44"/>
    </row>
    <row r="24" spans="1:14" ht="26.4" customHeight="1" x14ac:dyDescent="0.25">
      <c r="A24" s="123" t="s">
        <v>230</v>
      </c>
      <c r="B24" s="124"/>
      <c r="C24" s="35" t="s">
        <v>229</v>
      </c>
      <c r="D24" s="34" t="s">
        <v>49</v>
      </c>
      <c r="E24" s="125">
        <v>9781640700741</v>
      </c>
      <c r="F24" s="126"/>
      <c r="G24" s="127"/>
      <c r="H24" s="164"/>
      <c r="I24" s="165"/>
      <c r="J24" s="12">
        <v>29.99</v>
      </c>
      <c r="K24" s="12">
        <v>15.97</v>
      </c>
      <c r="L24" s="18"/>
      <c r="M24" s="18"/>
      <c r="N24" s="44"/>
    </row>
    <row r="25" spans="1:14" ht="26.4" customHeight="1" x14ac:dyDescent="0.25">
      <c r="A25" s="137" t="s">
        <v>231</v>
      </c>
      <c r="B25" s="138"/>
      <c r="C25" s="32" t="s">
        <v>232</v>
      </c>
      <c r="D25" s="33" t="s">
        <v>44</v>
      </c>
      <c r="E25" s="139">
        <v>9781640701380</v>
      </c>
      <c r="F25" s="140"/>
      <c r="G25" s="141"/>
      <c r="H25" s="162"/>
      <c r="I25" s="163"/>
      <c r="J25" s="15">
        <v>14.99</v>
      </c>
      <c r="K25" s="15">
        <v>9.9700000000000006</v>
      </c>
      <c r="L25" s="17"/>
      <c r="M25" s="17"/>
      <c r="N25" s="44"/>
    </row>
    <row r="26" spans="1:14" ht="26.4" customHeight="1" x14ac:dyDescent="0.25">
      <c r="A26" s="123" t="s">
        <v>233</v>
      </c>
      <c r="B26" s="124"/>
      <c r="C26" s="35" t="s">
        <v>234</v>
      </c>
      <c r="D26" s="34" t="s">
        <v>49</v>
      </c>
      <c r="E26" s="125">
        <v>9781627073325</v>
      </c>
      <c r="F26" s="126"/>
      <c r="G26" s="127"/>
      <c r="H26" s="164"/>
      <c r="I26" s="165"/>
      <c r="J26" s="12">
        <v>16.989999999999998</v>
      </c>
      <c r="K26" s="12">
        <v>11.97</v>
      </c>
      <c r="L26" s="18"/>
      <c r="M26" s="18"/>
      <c r="N26" s="44"/>
    </row>
    <row r="27" spans="1:14" ht="26.4" customHeight="1" x14ac:dyDescent="0.25">
      <c r="A27" s="137" t="s">
        <v>235</v>
      </c>
      <c r="B27" s="138"/>
      <c r="C27" s="32" t="s">
        <v>236</v>
      </c>
      <c r="D27" s="33" t="s">
        <v>49</v>
      </c>
      <c r="E27" s="139">
        <v>9781640700420</v>
      </c>
      <c r="F27" s="140"/>
      <c r="G27" s="141"/>
      <c r="H27" s="162"/>
      <c r="I27" s="163"/>
      <c r="J27" s="15">
        <v>16.989999999999998</v>
      </c>
      <c r="K27" s="15">
        <v>9.9700000000000006</v>
      </c>
      <c r="L27" s="45"/>
      <c r="M27" s="45"/>
      <c r="N27" s="46"/>
    </row>
    <row r="28" spans="1:14" ht="26.4" customHeight="1" x14ac:dyDescent="0.25">
      <c r="A28" s="123" t="s">
        <v>237</v>
      </c>
      <c r="B28" s="124"/>
      <c r="C28" s="35" t="s">
        <v>238</v>
      </c>
      <c r="D28" s="34" t="s">
        <v>44</v>
      </c>
      <c r="E28" s="125">
        <v>9781640701052</v>
      </c>
      <c r="F28" s="126"/>
      <c r="G28" s="127"/>
      <c r="H28" s="164"/>
      <c r="I28" s="165"/>
      <c r="J28" s="12">
        <v>9.99</v>
      </c>
      <c r="K28" s="12">
        <v>5.97</v>
      </c>
      <c r="L28" s="47"/>
      <c r="M28" s="47"/>
      <c r="N28" s="46"/>
    </row>
    <row r="29" spans="1:14" ht="26.4" customHeight="1" x14ac:dyDescent="0.25">
      <c r="A29" s="137" t="s">
        <v>239</v>
      </c>
      <c r="B29" s="138"/>
      <c r="C29" s="32" t="s">
        <v>238</v>
      </c>
      <c r="D29" s="33" t="s">
        <v>44</v>
      </c>
      <c r="E29" s="139">
        <v>9781640701045</v>
      </c>
      <c r="F29" s="140"/>
      <c r="G29" s="141"/>
      <c r="H29" s="162"/>
      <c r="I29" s="163"/>
      <c r="J29" s="15">
        <v>9.99</v>
      </c>
      <c r="K29" s="15">
        <v>5.97</v>
      </c>
      <c r="L29" s="45"/>
      <c r="M29" s="45"/>
      <c r="N29" s="46"/>
    </row>
    <row r="30" spans="1:14" ht="26.4" customHeight="1" x14ac:dyDescent="0.25">
      <c r="A30" s="123" t="s">
        <v>240</v>
      </c>
      <c r="B30" s="124"/>
      <c r="C30" s="35" t="s">
        <v>241</v>
      </c>
      <c r="D30" s="34" t="s">
        <v>49</v>
      </c>
      <c r="E30" s="125">
        <v>9781640700222</v>
      </c>
      <c r="F30" s="126"/>
      <c r="G30" s="127"/>
      <c r="H30" s="164"/>
      <c r="I30" s="165"/>
      <c r="J30" s="12">
        <v>24.99</v>
      </c>
      <c r="K30" s="12">
        <v>17.97</v>
      </c>
      <c r="L30" s="18"/>
      <c r="M30" s="18"/>
      <c r="N30" s="44"/>
    </row>
  </sheetData>
  <mergeCells count="42">
    <mergeCell ref="A17:M17"/>
    <mergeCell ref="A18:B18"/>
    <mergeCell ref="H18:I18"/>
    <mergeCell ref="G1:M1"/>
    <mergeCell ref="G2:M4"/>
    <mergeCell ref="E18:G18"/>
    <mergeCell ref="A19:B19"/>
    <mergeCell ref="E19:G19"/>
    <mergeCell ref="H19:I19"/>
    <mergeCell ref="A20:B20"/>
    <mergeCell ref="E20:G20"/>
    <mergeCell ref="H20:I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29:B29"/>
    <mergeCell ref="E29:G29"/>
    <mergeCell ref="H29:I29"/>
    <mergeCell ref="A30:B30"/>
    <mergeCell ref="E30:G30"/>
    <mergeCell ref="H30:I30"/>
  </mergeCells>
  <pageMargins left="0.7" right="0.7" top="0.75" bottom="0.75" header="0.3" footer="0.3"/>
  <pageSetup scale="8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5"/>
  <sheetViews>
    <sheetView workbookViewId="0">
      <selection activeCell="C29" sqref="C29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  <col min="15" max="15" width="2.44140625" customWidth="1"/>
  </cols>
  <sheetData>
    <row r="1" spans="2:13" s="8" customFormat="1" ht="61.5" customHeight="1" thickBot="1" x14ac:dyDescent="0.4">
      <c r="B1" s="9"/>
      <c r="C1" s="10"/>
      <c r="D1" s="5"/>
      <c r="E1" s="5"/>
      <c r="F1" s="5"/>
      <c r="G1" s="149" t="s">
        <v>41</v>
      </c>
      <c r="H1" s="150"/>
      <c r="I1" s="150"/>
      <c r="J1" s="150"/>
      <c r="K1" s="150"/>
      <c r="L1" s="150"/>
      <c r="M1" s="151"/>
    </row>
    <row r="2" spans="2:13" s="8" customFormat="1" ht="27" customHeight="1" x14ac:dyDescent="0.25">
      <c r="B2" s="9"/>
      <c r="D2" s="11"/>
      <c r="E2" s="11"/>
      <c r="F2" s="11"/>
      <c r="G2" s="152" t="s">
        <v>14</v>
      </c>
      <c r="H2" s="153"/>
      <c r="I2" s="153"/>
      <c r="J2" s="153"/>
      <c r="K2" s="153"/>
      <c r="L2" s="153"/>
      <c r="M2" s="154"/>
    </row>
    <row r="3" spans="2:13" s="8" customFormat="1" x14ac:dyDescent="0.25">
      <c r="B3" s="9"/>
      <c r="D3" s="11"/>
      <c r="E3" s="11"/>
      <c r="F3" s="11"/>
      <c r="G3" s="155"/>
      <c r="H3" s="156"/>
      <c r="I3" s="156"/>
      <c r="J3" s="156"/>
      <c r="K3" s="156"/>
      <c r="L3" s="156"/>
      <c r="M3" s="157"/>
    </row>
    <row r="4" spans="2:13" s="8" customFormat="1" ht="13.8" thickBot="1" x14ac:dyDescent="0.3">
      <c r="B4" s="9"/>
      <c r="D4" s="11"/>
      <c r="E4" s="11"/>
      <c r="F4" s="11"/>
      <c r="G4" s="158"/>
      <c r="H4" s="159"/>
      <c r="I4" s="159"/>
      <c r="J4" s="159"/>
      <c r="K4" s="159"/>
      <c r="L4" s="159"/>
      <c r="M4" s="160"/>
    </row>
    <row r="5" spans="2:13" s="8" customFormat="1" x14ac:dyDescent="0.25">
      <c r="B5" s="9"/>
      <c r="D5" s="11"/>
      <c r="E5" s="11"/>
      <c r="F5" s="11"/>
      <c r="G5" s="11"/>
      <c r="H5" s="11"/>
      <c r="I5" s="11"/>
      <c r="J5" s="11"/>
    </row>
    <row r="6" spans="2:13" s="8" customFormat="1" x14ac:dyDescent="0.25">
      <c r="B6" s="9"/>
      <c r="E6" s="21"/>
      <c r="G6" s="9"/>
      <c r="H6" s="9"/>
      <c r="I6" s="9"/>
    </row>
    <row r="7" spans="2:13" s="8" customFormat="1" x14ac:dyDescent="0.25">
      <c r="B7" s="9"/>
      <c r="E7" s="21"/>
      <c r="G7" s="9"/>
      <c r="H7" s="9"/>
      <c r="I7" s="9"/>
    </row>
    <row r="8" spans="2:13" s="8" customFormat="1" x14ac:dyDescent="0.25">
      <c r="B8" s="9"/>
      <c r="E8" s="21"/>
      <c r="G8" s="9"/>
      <c r="H8" s="9"/>
      <c r="I8" s="9"/>
    </row>
    <row r="9" spans="2:13" s="8" customFormat="1" x14ac:dyDescent="0.25">
      <c r="B9" s="9"/>
      <c r="E9" s="21"/>
      <c r="G9" s="9"/>
      <c r="H9" s="9"/>
      <c r="I9" s="9"/>
    </row>
    <row r="10" spans="2:13" s="8" customFormat="1" x14ac:dyDescent="0.25">
      <c r="B10" s="9"/>
      <c r="E10" s="21"/>
      <c r="G10" s="9"/>
      <c r="H10" s="9"/>
      <c r="I10" s="9"/>
    </row>
    <row r="11" spans="2:13" s="8" customFormat="1" x14ac:dyDescent="0.25">
      <c r="B11" s="9"/>
      <c r="E11" s="21"/>
      <c r="G11" s="9"/>
      <c r="H11" s="9"/>
      <c r="I11" s="9"/>
    </row>
    <row r="12" spans="2:13" s="8" customFormat="1" x14ac:dyDescent="0.25">
      <c r="B12" s="9"/>
      <c r="E12" s="21"/>
      <c r="G12" s="9"/>
      <c r="H12" s="9"/>
      <c r="I12" s="9"/>
    </row>
    <row r="13" spans="2:13" s="8" customFormat="1" x14ac:dyDescent="0.25">
      <c r="B13" s="9"/>
      <c r="E13" s="21"/>
      <c r="G13" s="9"/>
      <c r="H13" s="9"/>
      <c r="I13" s="9"/>
    </row>
    <row r="14" spans="2:13" s="8" customFormat="1" x14ac:dyDescent="0.25">
      <c r="B14" s="9"/>
      <c r="E14" s="21"/>
      <c r="G14" s="9"/>
      <c r="H14" s="9"/>
      <c r="I14" s="9"/>
    </row>
    <row r="15" spans="2:13" s="8" customFormat="1" x14ac:dyDescent="0.25">
      <c r="B15" s="9"/>
      <c r="E15" s="21"/>
      <c r="G15" s="9"/>
      <c r="H15" s="9"/>
      <c r="I15" s="9"/>
    </row>
    <row r="16" spans="2:13" s="8" customFormat="1" x14ac:dyDescent="0.25">
      <c r="B16" s="9"/>
      <c r="E16" s="21"/>
      <c r="G16" s="9"/>
      <c r="H16" s="9"/>
      <c r="I16" s="9"/>
    </row>
    <row r="17" spans="1:14" s="8" customFormat="1" x14ac:dyDescent="0.25">
      <c r="B17" s="9"/>
      <c r="E17" s="21"/>
      <c r="G17" s="9"/>
      <c r="H17" s="9"/>
      <c r="I17" s="9"/>
    </row>
    <row r="18" spans="1:14" s="8" customFormat="1" x14ac:dyDescent="0.25">
      <c r="B18" s="9"/>
      <c r="E18" s="21"/>
      <c r="G18" s="9"/>
      <c r="H18" s="9"/>
      <c r="I18" s="9"/>
    </row>
    <row r="19" spans="1:14" s="8" customFormat="1" x14ac:dyDescent="0.25">
      <c r="A19" s="21"/>
      <c r="B19" s="22"/>
      <c r="C19" s="21"/>
      <c r="D19" s="21"/>
      <c r="E19" s="21"/>
      <c r="G19" s="9"/>
      <c r="H19" s="22"/>
      <c r="I19" s="22"/>
      <c r="J19" s="21"/>
      <c r="K19" s="21"/>
      <c r="L19" s="21"/>
      <c r="M19" s="21"/>
    </row>
    <row r="20" spans="1:14" s="8" customFormat="1" x14ac:dyDescent="0.25">
      <c r="A20" s="21"/>
      <c r="B20" s="22"/>
      <c r="C20" s="21"/>
      <c r="D20" s="21"/>
      <c r="E20" s="21"/>
      <c r="G20" s="9"/>
      <c r="H20" s="22"/>
      <c r="I20" s="22"/>
      <c r="J20" s="21"/>
      <c r="K20" s="21"/>
      <c r="L20" s="21"/>
      <c r="M20" s="21"/>
    </row>
    <row r="21" spans="1:14" s="8" customFormat="1" x14ac:dyDescent="0.25">
      <c r="A21" s="21"/>
      <c r="B21" s="22"/>
      <c r="C21" s="21"/>
      <c r="D21" s="21"/>
      <c r="E21" s="21"/>
      <c r="G21" s="9"/>
      <c r="H21" s="22"/>
      <c r="I21" s="22"/>
      <c r="J21" s="21"/>
      <c r="K21" s="21"/>
      <c r="L21" s="21"/>
      <c r="M21" s="21"/>
    </row>
    <row r="22" spans="1:14" s="8" customFormat="1" x14ac:dyDescent="0.25">
      <c r="A22" s="21"/>
      <c r="B22" s="22"/>
      <c r="C22" s="21"/>
      <c r="D22" s="21"/>
      <c r="E22" s="21"/>
      <c r="G22" s="9"/>
      <c r="H22" s="22"/>
      <c r="I22" s="22"/>
      <c r="J22" s="21"/>
      <c r="K22" s="21"/>
      <c r="L22" s="21"/>
      <c r="M22" s="21"/>
    </row>
    <row r="23" spans="1:14" ht="14.25" customHeight="1" x14ac:dyDescent="0.25">
      <c r="A23" s="144" t="s">
        <v>0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</row>
    <row r="24" spans="1:14" ht="29.25" customHeight="1" x14ac:dyDescent="0.25">
      <c r="A24" s="147" t="s">
        <v>1</v>
      </c>
      <c r="B24" s="148"/>
      <c r="C24" s="1" t="s">
        <v>2</v>
      </c>
      <c r="D24" s="1" t="s">
        <v>3</v>
      </c>
      <c r="E24" s="147" t="s">
        <v>4</v>
      </c>
      <c r="F24" s="161"/>
      <c r="G24" s="148"/>
      <c r="H24" s="147" t="s">
        <v>5</v>
      </c>
      <c r="I24" s="148"/>
      <c r="J24" s="1" t="s">
        <v>6</v>
      </c>
      <c r="K24" s="1" t="s">
        <v>7</v>
      </c>
      <c r="L24" s="1" t="s">
        <v>8</v>
      </c>
      <c r="M24" s="1" t="s">
        <v>9</v>
      </c>
    </row>
    <row r="25" spans="1:14" s="16" customFormat="1" ht="24.6" customHeight="1" x14ac:dyDescent="0.25">
      <c r="A25" s="137" t="s">
        <v>242</v>
      </c>
      <c r="B25" s="138"/>
      <c r="C25" s="19"/>
      <c r="D25" s="19"/>
      <c r="E25" s="139">
        <v>656200685099</v>
      </c>
      <c r="F25" s="140"/>
      <c r="G25" s="141"/>
      <c r="H25" s="162"/>
      <c r="I25" s="163"/>
      <c r="J25" s="15">
        <v>18.989999999999998</v>
      </c>
      <c r="K25" s="45"/>
      <c r="L25" s="45"/>
      <c r="M25" s="45"/>
      <c r="N25" s="46"/>
    </row>
    <row r="26" spans="1:14" s="16" customFormat="1" ht="24.6" customHeight="1" x14ac:dyDescent="0.25">
      <c r="A26" s="123" t="s">
        <v>243</v>
      </c>
      <c r="B26" s="124"/>
      <c r="C26" s="20"/>
      <c r="D26" s="20"/>
      <c r="E26" s="125">
        <v>656200685068</v>
      </c>
      <c r="F26" s="126"/>
      <c r="G26" s="127"/>
      <c r="H26" s="164"/>
      <c r="I26" s="165"/>
      <c r="J26" s="12">
        <v>15.99</v>
      </c>
      <c r="K26" s="18"/>
      <c r="L26" s="18"/>
      <c r="M26" s="18"/>
      <c r="N26" s="44"/>
    </row>
    <row r="27" spans="1:14" s="16" customFormat="1" ht="24.6" customHeight="1" x14ac:dyDescent="0.25">
      <c r="A27" s="137" t="s">
        <v>244</v>
      </c>
      <c r="B27" s="138"/>
      <c r="C27" s="19"/>
      <c r="D27" s="19"/>
      <c r="E27" s="139">
        <v>656200684993</v>
      </c>
      <c r="F27" s="140"/>
      <c r="G27" s="141"/>
      <c r="H27" s="162"/>
      <c r="I27" s="163"/>
      <c r="J27" s="15">
        <v>14.99</v>
      </c>
      <c r="K27" s="45"/>
      <c r="L27" s="45"/>
      <c r="M27" s="45"/>
      <c r="N27" s="46"/>
    </row>
    <row r="28" spans="1:14" s="16" customFormat="1" ht="24.6" customHeight="1" x14ac:dyDescent="0.25">
      <c r="A28" s="123" t="s">
        <v>245</v>
      </c>
      <c r="B28" s="124"/>
      <c r="C28" s="20"/>
      <c r="D28" s="20"/>
      <c r="E28" s="125">
        <v>656200685105</v>
      </c>
      <c r="F28" s="126"/>
      <c r="G28" s="127"/>
      <c r="H28" s="164"/>
      <c r="I28" s="165"/>
      <c r="J28" s="12">
        <v>18.989999999999998</v>
      </c>
      <c r="K28" s="47"/>
      <c r="L28" s="47"/>
      <c r="M28" s="47"/>
      <c r="N28" s="46"/>
    </row>
    <row r="29" spans="1:14" s="16" customFormat="1" ht="24.6" customHeight="1" x14ac:dyDescent="0.25">
      <c r="A29" s="137" t="s">
        <v>246</v>
      </c>
      <c r="B29" s="138"/>
      <c r="C29" s="19"/>
      <c r="D29" s="19"/>
      <c r="E29" s="139">
        <v>656200693728</v>
      </c>
      <c r="F29" s="140"/>
      <c r="G29" s="141"/>
      <c r="H29" s="162"/>
      <c r="I29" s="163"/>
      <c r="J29" s="15">
        <v>12.99</v>
      </c>
      <c r="K29" s="17"/>
      <c r="L29" s="17"/>
      <c r="M29" s="17"/>
      <c r="N29" s="44"/>
    </row>
    <row r="30" spans="1:14" s="16" customFormat="1" ht="24.6" customHeight="1" x14ac:dyDescent="0.25">
      <c r="A30" s="128" t="s">
        <v>247</v>
      </c>
      <c r="B30" s="129"/>
      <c r="C30" s="20"/>
      <c r="D30" s="20"/>
      <c r="E30" s="125">
        <v>656200693735</v>
      </c>
      <c r="F30" s="126"/>
      <c r="G30" s="127"/>
      <c r="H30" s="164"/>
      <c r="I30" s="165"/>
      <c r="J30" s="12">
        <v>12.99</v>
      </c>
      <c r="K30" s="18"/>
      <c r="L30" s="18"/>
      <c r="M30" s="18"/>
      <c r="N30" s="44"/>
    </row>
    <row r="31" spans="1:14" s="16" customFormat="1" ht="24.6" customHeight="1" x14ac:dyDescent="0.25">
      <c r="A31" s="137" t="s">
        <v>248</v>
      </c>
      <c r="B31" s="138"/>
      <c r="C31" s="19"/>
      <c r="D31" s="19"/>
      <c r="E31" s="139">
        <v>656200693742</v>
      </c>
      <c r="F31" s="140"/>
      <c r="G31" s="141"/>
      <c r="H31" s="162"/>
      <c r="I31" s="163"/>
      <c r="J31" s="15">
        <v>12.99</v>
      </c>
      <c r="K31" s="17"/>
      <c r="L31" s="17"/>
      <c r="M31" s="17"/>
      <c r="N31" s="44"/>
    </row>
    <row r="32" spans="1:14" s="16" customFormat="1" ht="24.6" customHeight="1" x14ac:dyDescent="0.25">
      <c r="A32" s="123" t="s">
        <v>249</v>
      </c>
      <c r="B32" s="124"/>
      <c r="C32" s="20"/>
      <c r="D32" s="20"/>
      <c r="E32" s="125">
        <v>656200683323</v>
      </c>
      <c r="F32" s="126"/>
      <c r="G32" s="127"/>
      <c r="H32" s="164"/>
      <c r="I32" s="165"/>
      <c r="J32" s="12">
        <v>24.99</v>
      </c>
      <c r="K32" s="18"/>
      <c r="L32" s="18"/>
      <c r="M32" s="18"/>
      <c r="N32" s="44"/>
    </row>
    <row r="33" spans="1:14" s="16" customFormat="1" ht="24.6" customHeight="1" x14ac:dyDescent="0.25">
      <c r="A33" s="137" t="s">
        <v>250</v>
      </c>
      <c r="B33" s="138"/>
      <c r="C33" s="19"/>
      <c r="D33" s="19"/>
      <c r="E33" s="139">
        <v>656200683330</v>
      </c>
      <c r="F33" s="140"/>
      <c r="G33" s="141"/>
      <c r="H33" s="162"/>
      <c r="I33" s="163"/>
      <c r="J33" s="15">
        <v>24.99</v>
      </c>
      <c r="K33" s="45"/>
      <c r="L33" s="45"/>
      <c r="M33" s="45"/>
      <c r="N33" s="46"/>
    </row>
    <row r="34" spans="1:14" s="16" customFormat="1" ht="24.6" customHeight="1" x14ac:dyDescent="0.25">
      <c r="A34" s="123" t="s">
        <v>251</v>
      </c>
      <c r="B34" s="124"/>
      <c r="C34" s="20"/>
      <c r="D34" s="20"/>
      <c r="E34" s="125">
        <v>656200483855</v>
      </c>
      <c r="F34" s="126"/>
      <c r="G34" s="127"/>
      <c r="H34" s="164"/>
      <c r="I34" s="165"/>
      <c r="J34" s="12">
        <v>24.99</v>
      </c>
      <c r="K34" s="18"/>
      <c r="L34" s="18"/>
      <c r="M34" s="18"/>
      <c r="N34" s="44"/>
    </row>
    <row r="35" spans="1:14" ht="15.9" customHeight="1" x14ac:dyDescent="0.25">
      <c r="D35" s="36"/>
      <c r="E35" s="36"/>
      <c r="F35" s="36"/>
      <c r="G35" s="36"/>
      <c r="H35" s="36"/>
      <c r="I35" s="36"/>
      <c r="J35" s="36"/>
      <c r="K35" s="36"/>
      <c r="L35" s="36"/>
      <c r="M35" s="36"/>
    </row>
  </sheetData>
  <mergeCells count="36">
    <mergeCell ref="A23:M23"/>
    <mergeCell ref="A24:B24"/>
    <mergeCell ref="H24:I24"/>
    <mergeCell ref="G1:M1"/>
    <mergeCell ref="G2:M4"/>
    <mergeCell ref="E24:G24"/>
    <mergeCell ref="A27:B27"/>
    <mergeCell ref="E27:G27"/>
    <mergeCell ref="H27:I27"/>
    <mergeCell ref="A28:B28"/>
    <mergeCell ref="E28:G28"/>
    <mergeCell ref="H28:I28"/>
    <mergeCell ref="A29:B29"/>
    <mergeCell ref="E29:G29"/>
    <mergeCell ref="H29:I29"/>
    <mergeCell ref="A30:B30"/>
    <mergeCell ref="E30:G30"/>
    <mergeCell ref="H30:I30"/>
    <mergeCell ref="A31:B31"/>
    <mergeCell ref="E31:G31"/>
    <mergeCell ref="H31:I31"/>
    <mergeCell ref="A32:B32"/>
    <mergeCell ref="E32:G32"/>
    <mergeCell ref="H32:I32"/>
    <mergeCell ref="A33:B33"/>
    <mergeCell ref="E33:G33"/>
    <mergeCell ref="H33:I33"/>
    <mergeCell ref="A34:B34"/>
    <mergeCell ref="E34:G34"/>
    <mergeCell ref="H34:I34"/>
    <mergeCell ref="A25:B25"/>
    <mergeCell ref="E25:G25"/>
    <mergeCell ref="H25:I25"/>
    <mergeCell ref="A26:B26"/>
    <mergeCell ref="E26:G26"/>
    <mergeCell ref="H26:I26"/>
  </mergeCells>
  <pageMargins left="0.7" right="0.7" top="0.75" bottom="0.75" header="0.3" footer="0.3"/>
  <pageSetup scale="8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7C5A-9122-4EEF-A324-D5FEF636FA27}">
  <dimension ref="A1:N23"/>
  <sheetViews>
    <sheetView workbookViewId="0">
      <selection activeCell="V15" sqref="V15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5" width="2.44140625" style="16" customWidth="1"/>
    <col min="16" max="16384" width="8.77734375" style="16"/>
  </cols>
  <sheetData>
    <row r="1" spans="2:13" s="21" customFormat="1" ht="61.5" customHeight="1" thickBot="1" x14ac:dyDescent="0.4">
      <c r="B1" s="11"/>
      <c r="C1" s="23"/>
      <c r="D1" s="5"/>
      <c r="E1" s="5"/>
      <c r="F1" s="5"/>
      <c r="G1" s="149" t="s">
        <v>42</v>
      </c>
      <c r="H1" s="150"/>
      <c r="I1" s="150"/>
      <c r="J1" s="150"/>
      <c r="K1" s="150"/>
      <c r="L1" s="150"/>
      <c r="M1" s="151"/>
    </row>
    <row r="2" spans="2:13" s="21" customFormat="1" ht="18.600000000000001" customHeight="1" x14ac:dyDescent="0.25">
      <c r="B2" s="11"/>
      <c r="D2" s="11"/>
      <c r="E2" s="11"/>
      <c r="F2" s="11"/>
      <c r="G2" s="152" t="s">
        <v>25</v>
      </c>
      <c r="H2" s="153"/>
      <c r="I2" s="153"/>
      <c r="J2" s="153"/>
      <c r="K2" s="153"/>
      <c r="L2" s="153"/>
      <c r="M2" s="154"/>
    </row>
    <row r="3" spans="2:13" s="21" customFormat="1" x14ac:dyDescent="0.25">
      <c r="B3" s="11"/>
      <c r="D3" s="11"/>
      <c r="E3" s="11"/>
      <c r="F3" s="11"/>
      <c r="G3" s="155"/>
      <c r="H3" s="156"/>
      <c r="I3" s="156"/>
      <c r="J3" s="156"/>
      <c r="K3" s="156"/>
      <c r="L3" s="156"/>
      <c r="M3" s="157"/>
    </row>
    <row r="4" spans="2:13" s="21" customFormat="1" x14ac:dyDescent="0.25">
      <c r="B4" s="11"/>
      <c r="D4" s="11"/>
      <c r="E4" s="11"/>
      <c r="F4" s="11"/>
      <c r="G4" s="155"/>
      <c r="H4" s="156"/>
      <c r="I4" s="156"/>
      <c r="J4" s="156"/>
      <c r="K4" s="156"/>
      <c r="L4" s="156"/>
      <c r="M4" s="157"/>
    </row>
    <row r="5" spans="2:13" s="21" customFormat="1" x14ac:dyDescent="0.25">
      <c r="B5" s="11"/>
      <c r="D5" s="11"/>
      <c r="E5" s="11"/>
      <c r="F5" s="11"/>
      <c r="G5" s="155"/>
      <c r="H5" s="156"/>
      <c r="I5" s="156"/>
      <c r="J5" s="156"/>
      <c r="K5" s="156"/>
      <c r="L5" s="156"/>
      <c r="M5" s="157"/>
    </row>
    <row r="6" spans="2:13" s="21" customFormat="1" ht="13.8" thickBot="1" x14ac:dyDescent="0.3">
      <c r="B6" s="11"/>
      <c r="D6" s="11"/>
      <c r="E6" s="11"/>
      <c r="F6" s="11"/>
      <c r="G6" s="158"/>
      <c r="H6" s="159"/>
      <c r="I6" s="159"/>
      <c r="J6" s="159"/>
      <c r="K6" s="159"/>
      <c r="L6" s="159"/>
      <c r="M6" s="160"/>
    </row>
    <row r="7" spans="2:13" s="21" customFormat="1" x14ac:dyDescent="0.25">
      <c r="B7" s="11"/>
      <c r="G7" s="22"/>
      <c r="H7" s="22"/>
      <c r="I7" s="22"/>
    </row>
    <row r="8" spans="2:13" s="21" customFormat="1" x14ac:dyDescent="0.25">
      <c r="B8" s="11"/>
      <c r="G8" s="22"/>
      <c r="H8" s="22"/>
      <c r="I8" s="22"/>
    </row>
    <row r="9" spans="2:13" s="21" customFormat="1" x14ac:dyDescent="0.25">
      <c r="B9" s="11"/>
      <c r="G9" s="22"/>
      <c r="H9" s="22"/>
      <c r="I9" s="22"/>
    </row>
    <row r="10" spans="2:13" s="21" customFormat="1" x14ac:dyDescent="0.25">
      <c r="B10" s="11"/>
      <c r="G10" s="22"/>
      <c r="H10" s="22"/>
      <c r="I10" s="22"/>
    </row>
    <row r="11" spans="2:13" s="21" customFormat="1" x14ac:dyDescent="0.25">
      <c r="B11" s="11"/>
      <c r="G11" s="22"/>
      <c r="H11" s="22"/>
      <c r="I11" s="22"/>
    </row>
    <row r="12" spans="2:13" s="21" customFormat="1" x14ac:dyDescent="0.25">
      <c r="B12" s="11"/>
      <c r="G12" s="22"/>
      <c r="H12" s="22"/>
      <c r="I12" s="22"/>
    </row>
    <row r="13" spans="2:13" s="21" customFormat="1" x14ac:dyDescent="0.25">
      <c r="B13" s="11"/>
      <c r="G13" s="22"/>
      <c r="H13" s="22"/>
      <c r="I13" s="22"/>
    </row>
    <row r="14" spans="2:13" s="21" customFormat="1" x14ac:dyDescent="0.25">
      <c r="B14" s="11"/>
      <c r="G14" s="22"/>
      <c r="H14" s="22"/>
      <c r="I14" s="22"/>
    </row>
    <row r="15" spans="2:13" s="21" customFormat="1" x14ac:dyDescent="0.25">
      <c r="B15" s="11"/>
      <c r="G15" s="22"/>
      <c r="H15" s="22"/>
      <c r="I15" s="22"/>
    </row>
    <row r="16" spans="2:13" s="21" customFormat="1" x14ac:dyDescent="0.25">
      <c r="B16" s="11"/>
      <c r="G16" s="22"/>
      <c r="H16" s="22"/>
      <c r="I16" s="22"/>
    </row>
    <row r="17" spans="1:14" s="21" customFormat="1" ht="9" customHeight="1" x14ac:dyDescent="0.25">
      <c r="B17" s="11"/>
      <c r="G17" s="22"/>
      <c r="H17" s="22"/>
      <c r="I17" s="22"/>
    </row>
    <row r="18" spans="1:14" s="21" customFormat="1" ht="8.4" customHeight="1" x14ac:dyDescent="0.25">
      <c r="B18" s="11"/>
      <c r="G18" s="22"/>
      <c r="H18" s="22"/>
      <c r="I18" s="22"/>
    </row>
    <row r="19" spans="1:14" s="21" customFormat="1" x14ac:dyDescent="0.25">
      <c r="B19" s="11"/>
      <c r="G19" s="22"/>
      <c r="H19" s="22"/>
      <c r="I19" s="22"/>
    </row>
    <row r="20" spans="1:14" ht="14.25" customHeight="1" x14ac:dyDescent="0.25">
      <c r="A20" s="182" t="s">
        <v>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4"/>
    </row>
    <row r="21" spans="1:14" ht="29.25" customHeight="1" x14ac:dyDescent="0.25">
      <c r="A21" s="179" t="s">
        <v>1</v>
      </c>
      <c r="B21" s="181"/>
      <c r="C21" s="26" t="s">
        <v>2</v>
      </c>
      <c r="D21" s="26" t="s">
        <v>3</v>
      </c>
      <c r="E21" s="179" t="s">
        <v>4</v>
      </c>
      <c r="F21" s="180"/>
      <c r="G21" s="181"/>
      <c r="H21" s="179" t="s">
        <v>5</v>
      </c>
      <c r="I21" s="181"/>
      <c r="J21" s="26" t="s">
        <v>6</v>
      </c>
      <c r="K21" s="26" t="s">
        <v>7</v>
      </c>
      <c r="L21" s="26" t="s">
        <v>8</v>
      </c>
      <c r="M21" s="26" t="s">
        <v>9</v>
      </c>
    </row>
    <row r="22" spans="1:14" ht="15.9" customHeight="1" x14ac:dyDescent="0.25">
      <c r="A22" s="137" t="s">
        <v>252</v>
      </c>
      <c r="B22" s="138"/>
      <c r="C22" s="17"/>
      <c r="D22" s="33" t="s">
        <v>116</v>
      </c>
      <c r="E22" s="166">
        <v>43396578128</v>
      </c>
      <c r="F22" s="167"/>
      <c r="G22" s="197"/>
      <c r="H22" s="162"/>
      <c r="I22" s="163"/>
      <c r="J22" s="15">
        <v>22.99</v>
      </c>
      <c r="K22" s="45"/>
      <c r="L22" s="45"/>
      <c r="M22" s="45"/>
      <c r="N22" s="46"/>
    </row>
    <row r="23" spans="1:14" ht="16.649999999999999" customHeight="1" x14ac:dyDescent="0.25">
      <c r="A23" s="123" t="s">
        <v>253</v>
      </c>
      <c r="B23" s="124"/>
      <c r="C23" s="18"/>
      <c r="D23" s="34" t="s">
        <v>116</v>
      </c>
      <c r="E23" s="125">
        <v>194399548196</v>
      </c>
      <c r="F23" s="126"/>
      <c r="G23" s="127"/>
      <c r="H23" s="164"/>
      <c r="I23" s="165"/>
      <c r="J23" s="12">
        <v>14.99</v>
      </c>
      <c r="K23" s="47"/>
      <c r="L23" s="47"/>
      <c r="M23" s="47"/>
      <c r="N23" s="46"/>
    </row>
  </sheetData>
  <mergeCells count="12">
    <mergeCell ref="E23:G23"/>
    <mergeCell ref="H23:I23"/>
    <mergeCell ref="A20:M20"/>
    <mergeCell ref="A21:B21"/>
    <mergeCell ref="H21:I21"/>
    <mergeCell ref="A22:B22"/>
    <mergeCell ref="A23:B23"/>
    <mergeCell ref="G1:M1"/>
    <mergeCell ref="G2:M6"/>
    <mergeCell ref="E21:G21"/>
    <mergeCell ref="E22:G22"/>
    <mergeCell ref="H22:I22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0"/>
  <sheetViews>
    <sheetView workbookViewId="0">
      <selection activeCell="A30" sqref="A30:B30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  <col min="15" max="15" width="2.44140625" customWidth="1"/>
  </cols>
  <sheetData>
    <row r="1" spans="2:13" s="8" customFormat="1" ht="61.5" customHeight="1" thickBot="1" x14ac:dyDescent="0.4">
      <c r="B1" s="9"/>
      <c r="C1" s="10"/>
      <c r="D1" s="5"/>
      <c r="E1" s="5"/>
      <c r="F1" s="5"/>
      <c r="G1" s="149" t="s">
        <v>27</v>
      </c>
      <c r="H1" s="150"/>
      <c r="I1" s="150"/>
      <c r="J1" s="150"/>
      <c r="K1" s="150"/>
      <c r="L1" s="150"/>
      <c r="M1" s="151"/>
    </row>
    <row r="2" spans="2:13" s="8" customFormat="1" ht="18" customHeight="1" x14ac:dyDescent="0.25">
      <c r="B2" s="9"/>
      <c r="D2" s="9"/>
      <c r="E2" s="22"/>
      <c r="F2" s="9"/>
      <c r="G2" s="152" t="s">
        <v>11</v>
      </c>
      <c r="H2" s="153"/>
      <c r="I2" s="153"/>
      <c r="J2" s="153"/>
      <c r="K2" s="153"/>
      <c r="L2" s="153"/>
      <c r="M2" s="154"/>
    </row>
    <row r="3" spans="2:13" s="8" customFormat="1" ht="13.95" customHeight="1" x14ac:dyDescent="0.25">
      <c r="B3" s="9"/>
      <c r="D3" s="9"/>
      <c r="E3" s="22"/>
      <c r="F3" s="9"/>
      <c r="G3" s="155"/>
      <c r="H3" s="156"/>
      <c r="I3" s="156"/>
      <c r="J3" s="156"/>
      <c r="K3" s="156"/>
      <c r="L3" s="156"/>
      <c r="M3" s="157"/>
    </row>
    <row r="4" spans="2:13" s="8" customFormat="1" ht="13.8" thickBot="1" x14ac:dyDescent="0.3">
      <c r="B4" s="9"/>
      <c r="D4" s="9"/>
      <c r="E4" s="22"/>
      <c r="F4" s="9"/>
      <c r="G4" s="158"/>
      <c r="H4" s="159"/>
      <c r="I4" s="159"/>
      <c r="J4" s="159"/>
      <c r="K4" s="159"/>
      <c r="L4" s="159"/>
      <c r="M4" s="160"/>
    </row>
    <row r="5" spans="2:13" s="8" customFormat="1" x14ac:dyDescent="0.25">
      <c r="B5" s="9"/>
      <c r="E5" s="21"/>
      <c r="G5" s="9"/>
      <c r="H5" s="9"/>
      <c r="I5" s="9"/>
    </row>
    <row r="6" spans="2:13" s="8" customFormat="1" x14ac:dyDescent="0.25">
      <c r="B6" s="9"/>
      <c r="E6" s="21"/>
      <c r="G6" s="9"/>
      <c r="H6" s="9"/>
      <c r="I6" s="9"/>
    </row>
    <row r="7" spans="2:13" s="8" customFormat="1" x14ac:dyDescent="0.25">
      <c r="B7" s="9"/>
      <c r="E7" s="21"/>
      <c r="G7" s="9"/>
      <c r="H7" s="9"/>
      <c r="I7" s="9"/>
    </row>
    <row r="8" spans="2:13" s="8" customFormat="1" x14ac:dyDescent="0.25">
      <c r="B8" s="9"/>
      <c r="E8" s="21"/>
      <c r="G8" s="9"/>
      <c r="H8" s="9"/>
      <c r="I8" s="9"/>
    </row>
    <row r="9" spans="2:13" s="8" customFormat="1" x14ac:dyDescent="0.25">
      <c r="B9" s="9"/>
      <c r="E9" s="21"/>
      <c r="G9" s="9"/>
      <c r="H9" s="9"/>
      <c r="I9" s="9"/>
    </row>
    <row r="10" spans="2:13" s="8" customFormat="1" x14ac:dyDescent="0.25">
      <c r="B10" s="9"/>
      <c r="E10" s="21"/>
      <c r="G10" s="9"/>
      <c r="H10" s="9"/>
      <c r="I10" s="9"/>
    </row>
    <row r="11" spans="2:13" s="8" customFormat="1" x14ac:dyDescent="0.25">
      <c r="B11" s="9"/>
      <c r="E11" s="21"/>
      <c r="G11" s="9"/>
      <c r="H11" s="9"/>
      <c r="I11" s="9"/>
    </row>
    <row r="12" spans="2:13" s="8" customFormat="1" x14ac:dyDescent="0.25">
      <c r="B12" s="9"/>
      <c r="E12" s="21"/>
      <c r="G12" s="9"/>
      <c r="H12" s="9"/>
      <c r="I12" s="9"/>
    </row>
    <row r="13" spans="2:13" s="8" customFormat="1" x14ac:dyDescent="0.25">
      <c r="B13" s="9"/>
      <c r="E13" s="21"/>
      <c r="G13" s="9"/>
      <c r="H13" s="9"/>
      <c r="I13" s="9"/>
    </row>
    <row r="14" spans="2:13" s="8" customFormat="1" x14ac:dyDescent="0.25">
      <c r="B14" s="9"/>
      <c r="E14" s="21"/>
      <c r="G14" s="9"/>
      <c r="H14" s="9"/>
      <c r="I14" s="9"/>
    </row>
    <row r="15" spans="2:13" s="8" customFormat="1" x14ac:dyDescent="0.25">
      <c r="B15" s="9"/>
      <c r="E15" s="21"/>
      <c r="G15" s="9"/>
      <c r="H15" s="9"/>
      <c r="I15" s="9"/>
    </row>
    <row r="16" spans="2:13" s="8" customFormat="1" x14ac:dyDescent="0.25">
      <c r="B16" s="9"/>
      <c r="E16" s="21"/>
      <c r="G16" s="9"/>
      <c r="H16" s="9"/>
      <c r="I16" s="9"/>
    </row>
    <row r="17" spans="1:14" s="21" customFormat="1" x14ac:dyDescent="0.25">
      <c r="B17" s="22"/>
      <c r="G17" s="22"/>
      <c r="H17" s="22"/>
      <c r="I17" s="22"/>
    </row>
    <row r="18" spans="1:14" s="8" customFormat="1" x14ac:dyDescent="0.25">
      <c r="B18" s="9"/>
      <c r="E18" s="21"/>
      <c r="G18" s="9"/>
      <c r="H18" s="9"/>
      <c r="I18" s="9"/>
    </row>
    <row r="19" spans="1:14" ht="14.25" customHeight="1" x14ac:dyDescent="0.25">
      <c r="A19" s="144" t="s">
        <v>0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6"/>
    </row>
    <row r="20" spans="1:14" ht="29.25" customHeight="1" x14ac:dyDescent="0.25">
      <c r="A20" s="147" t="s">
        <v>1</v>
      </c>
      <c r="B20" s="148"/>
      <c r="C20" s="1" t="s">
        <v>2</v>
      </c>
      <c r="D20" s="1" t="s">
        <v>3</v>
      </c>
      <c r="E20" s="147" t="s">
        <v>4</v>
      </c>
      <c r="F20" s="161"/>
      <c r="G20" s="148"/>
      <c r="H20" s="147" t="s">
        <v>5</v>
      </c>
      <c r="I20" s="148"/>
      <c r="J20" s="1" t="s">
        <v>6</v>
      </c>
      <c r="K20" s="1" t="s">
        <v>7</v>
      </c>
      <c r="L20" s="1" t="s">
        <v>8</v>
      </c>
      <c r="M20" s="1" t="s">
        <v>9</v>
      </c>
    </row>
    <row r="21" spans="1:14" s="16" customFormat="1" ht="39" customHeight="1" x14ac:dyDescent="0.25">
      <c r="A21" s="137" t="s">
        <v>79</v>
      </c>
      <c r="B21" s="138"/>
      <c r="C21" s="32" t="s">
        <v>80</v>
      </c>
      <c r="D21" s="33" t="s">
        <v>49</v>
      </c>
      <c r="E21" s="139">
        <v>9780801018695</v>
      </c>
      <c r="F21" s="140"/>
      <c r="G21" s="141"/>
      <c r="H21" s="162"/>
      <c r="I21" s="163"/>
      <c r="J21" s="15">
        <v>22.99</v>
      </c>
      <c r="K21" s="15">
        <v>18.39</v>
      </c>
      <c r="L21" s="45"/>
      <c r="M21" s="45"/>
      <c r="N21" s="46"/>
    </row>
    <row r="22" spans="1:14" s="16" customFormat="1" ht="39" customHeight="1" x14ac:dyDescent="0.25">
      <c r="A22" s="123" t="s">
        <v>85</v>
      </c>
      <c r="B22" s="124"/>
      <c r="C22" s="35" t="s">
        <v>86</v>
      </c>
      <c r="D22" s="34" t="s">
        <v>49</v>
      </c>
      <c r="E22" s="125">
        <v>9781540901767</v>
      </c>
      <c r="F22" s="126"/>
      <c r="G22" s="127"/>
      <c r="H22" s="164"/>
      <c r="I22" s="165"/>
      <c r="J22" s="12">
        <v>16.989999999999998</v>
      </c>
      <c r="K22" s="20"/>
      <c r="L22" s="18"/>
      <c r="M22" s="18"/>
      <c r="N22" s="44"/>
    </row>
    <row r="23" spans="1:14" s="16" customFormat="1" ht="39" customHeight="1" x14ac:dyDescent="0.25">
      <c r="A23" s="137" t="s">
        <v>68</v>
      </c>
      <c r="B23" s="138"/>
      <c r="C23" s="32" t="s">
        <v>69</v>
      </c>
      <c r="D23" s="33" t="s">
        <v>44</v>
      </c>
      <c r="E23" s="139">
        <v>9780801094910</v>
      </c>
      <c r="F23" s="140"/>
      <c r="G23" s="141"/>
      <c r="H23" s="162"/>
      <c r="I23" s="163"/>
      <c r="J23" s="15">
        <v>17.989999999999998</v>
      </c>
      <c r="K23" s="19"/>
      <c r="L23" s="45"/>
      <c r="M23" s="45"/>
      <c r="N23" s="46"/>
    </row>
    <row r="24" spans="1:14" s="16" customFormat="1" ht="39" customHeight="1" x14ac:dyDescent="0.25">
      <c r="A24" s="123" t="s">
        <v>70</v>
      </c>
      <c r="B24" s="124"/>
      <c r="C24" s="35" t="s">
        <v>71</v>
      </c>
      <c r="D24" s="34" t="s">
        <v>44</v>
      </c>
      <c r="E24" s="125">
        <v>9780764232480</v>
      </c>
      <c r="F24" s="126"/>
      <c r="G24" s="127"/>
      <c r="H24" s="164"/>
      <c r="I24" s="165"/>
      <c r="J24" s="12">
        <v>15.99</v>
      </c>
      <c r="K24" s="20"/>
      <c r="L24" s="48"/>
      <c r="M24" s="48"/>
      <c r="N24" s="43"/>
    </row>
    <row r="25" spans="1:14" s="16" customFormat="1" ht="39" customHeight="1" x14ac:dyDescent="0.25">
      <c r="A25" s="137" t="s">
        <v>72</v>
      </c>
      <c r="B25" s="138"/>
      <c r="C25" s="17" t="s">
        <v>73</v>
      </c>
      <c r="D25" s="33" t="s">
        <v>44</v>
      </c>
      <c r="E25" s="139">
        <v>9780764232527</v>
      </c>
      <c r="F25" s="140"/>
      <c r="G25" s="141"/>
      <c r="H25" s="162"/>
      <c r="I25" s="163"/>
      <c r="J25" s="15">
        <v>15.99</v>
      </c>
      <c r="K25" s="19"/>
      <c r="L25" s="49"/>
      <c r="M25" s="49"/>
      <c r="N25" s="43"/>
    </row>
    <row r="26" spans="1:14" s="16" customFormat="1" ht="39" customHeight="1" x14ac:dyDescent="0.25">
      <c r="A26" s="123" t="s">
        <v>74</v>
      </c>
      <c r="B26" s="124"/>
      <c r="C26" s="35" t="s">
        <v>71</v>
      </c>
      <c r="D26" s="34" t="s">
        <v>44</v>
      </c>
      <c r="E26" s="125">
        <v>9780764232503</v>
      </c>
      <c r="F26" s="126"/>
      <c r="G26" s="127"/>
      <c r="H26" s="164"/>
      <c r="I26" s="165"/>
      <c r="J26" s="12">
        <v>15.99</v>
      </c>
      <c r="K26" s="20"/>
      <c r="L26" s="48"/>
      <c r="M26" s="48"/>
      <c r="N26" s="43"/>
    </row>
    <row r="27" spans="1:14" s="16" customFormat="1" ht="39" customHeight="1" x14ac:dyDescent="0.25">
      <c r="A27" s="137" t="s">
        <v>75</v>
      </c>
      <c r="B27" s="138"/>
      <c r="C27" s="32" t="s">
        <v>76</v>
      </c>
      <c r="D27" s="33" t="s">
        <v>44</v>
      </c>
      <c r="E27" s="139">
        <v>9780764238956</v>
      </c>
      <c r="F27" s="140"/>
      <c r="G27" s="141"/>
      <c r="H27" s="162"/>
      <c r="I27" s="163"/>
      <c r="J27" s="15">
        <v>15.99</v>
      </c>
      <c r="K27" s="19"/>
      <c r="L27" s="45"/>
      <c r="M27" s="45"/>
      <c r="N27" s="46"/>
    </row>
    <row r="28" spans="1:14" s="16" customFormat="1" ht="39" customHeight="1" x14ac:dyDescent="0.25">
      <c r="A28" s="123" t="s">
        <v>77</v>
      </c>
      <c r="B28" s="124"/>
      <c r="C28" s="35" t="s">
        <v>78</v>
      </c>
      <c r="D28" s="34" t="s">
        <v>44</v>
      </c>
      <c r="E28" s="125">
        <v>9780800736378</v>
      </c>
      <c r="F28" s="126"/>
      <c r="G28" s="127"/>
      <c r="H28" s="164"/>
      <c r="I28" s="165"/>
      <c r="J28" s="12">
        <v>15.99</v>
      </c>
      <c r="K28" s="20"/>
      <c r="L28" s="47"/>
      <c r="M28" s="47"/>
      <c r="N28" s="46"/>
    </row>
    <row r="29" spans="1:14" s="16" customFormat="1" ht="39" customHeight="1" x14ac:dyDescent="0.25">
      <c r="A29" s="137" t="s">
        <v>83</v>
      </c>
      <c r="B29" s="138"/>
      <c r="C29" s="32" t="s">
        <v>84</v>
      </c>
      <c r="D29" s="33" t="s">
        <v>44</v>
      </c>
      <c r="E29" s="139">
        <v>9780764239588</v>
      </c>
      <c r="F29" s="140"/>
      <c r="G29" s="141"/>
      <c r="H29" s="162"/>
      <c r="I29" s="163"/>
      <c r="J29" s="15">
        <v>15.99</v>
      </c>
      <c r="K29" s="19"/>
      <c r="L29" s="45"/>
      <c r="M29" s="45"/>
      <c r="N29" s="46"/>
    </row>
    <row r="30" spans="1:14" s="16" customFormat="1" ht="39" customHeight="1" x14ac:dyDescent="0.25">
      <c r="A30" s="123" t="s">
        <v>81</v>
      </c>
      <c r="B30" s="124"/>
      <c r="C30" s="35" t="s">
        <v>82</v>
      </c>
      <c r="D30" s="34" t="s">
        <v>44</v>
      </c>
      <c r="E30" s="125">
        <v>9780764237294</v>
      </c>
      <c r="F30" s="126"/>
      <c r="G30" s="127"/>
      <c r="H30" s="164"/>
      <c r="I30" s="165"/>
      <c r="J30" s="12">
        <v>16.989999999999998</v>
      </c>
      <c r="K30" s="20"/>
      <c r="L30" s="47"/>
      <c r="M30" s="47"/>
      <c r="N30" s="46"/>
    </row>
  </sheetData>
  <mergeCells count="36">
    <mergeCell ref="A21:B21"/>
    <mergeCell ref="E21:G21"/>
    <mergeCell ref="H21:I21"/>
    <mergeCell ref="A22:B22"/>
    <mergeCell ref="G1:M1"/>
    <mergeCell ref="G2:M4"/>
    <mergeCell ref="E20:G20"/>
    <mergeCell ref="A19:M19"/>
    <mergeCell ref="A20:B20"/>
    <mergeCell ref="H20:I20"/>
    <mergeCell ref="E22:G22"/>
    <mergeCell ref="H22:I22"/>
    <mergeCell ref="H25:I25"/>
    <mergeCell ref="A26:B26"/>
    <mergeCell ref="E26:G26"/>
    <mergeCell ref="H26:I26"/>
    <mergeCell ref="A23:B23"/>
    <mergeCell ref="E23:G23"/>
    <mergeCell ref="H23:I23"/>
    <mergeCell ref="A24:B24"/>
    <mergeCell ref="E24:G24"/>
    <mergeCell ref="H24:I24"/>
    <mergeCell ref="A25:B25"/>
    <mergeCell ref="E25:G25"/>
    <mergeCell ref="A30:B30"/>
    <mergeCell ref="E30:G30"/>
    <mergeCell ref="H30:I30"/>
    <mergeCell ref="A29:B29"/>
    <mergeCell ref="E29:G29"/>
    <mergeCell ref="H29:I29"/>
    <mergeCell ref="A27:B27"/>
    <mergeCell ref="E27:G27"/>
    <mergeCell ref="H27:I27"/>
    <mergeCell ref="A28:B28"/>
    <mergeCell ref="E28:G28"/>
    <mergeCell ref="H28:I28"/>
  </mergeCells>
  <pageMargins left="0.7" right="0.7" top="0.75" bottom="0.75" header="0.3" footer="0.3"/>
  <pageSetup scale="7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61252-1269-4120-AFFA-A83912E4F55A}">
  <sheetPr>
    <pageSetUpPr fitToPage="1"/>
  </sheetPr>
  <dimension ref="A1:L37"/>
  <sheetViews>
    <sheetView zoomScale="75" zoomScaleNormal="75" workbookViewId="0">
      <selection activeCell="A14" sqref="A14"/>
    </sheetView>
  </sheetViews>
  <sheetFormatPr defaultRowHeight="14.4" x14ac:dyDescent="0.3"/>
  <cols>
    <col min="1" max="1" width="18.109375" style="326" customWidth="1"/>
    <col min="2" max="2" width="9.77734375" style="225" customWidth="1"/>
    <col min="3" max="3" width="42.77734375" style="225" customWidth="1"/>
    <col min="4" max="4" width="24.109375" style="225" bestFit="1" customWidth="1"/>
    <col min="5" max="5" width="8.88671875" style="225"/>
    <col min="6" max="6" width="11.77734375" style="225" bestFit="1" customWidth="1"/>
    <col min="7" max="7" width="17.44140625" style="326" customWidth="1"/>
    <col min="8" max="8" width="9.77734375" style="326" customWidth="1"/>
    <col min="9" max="9" width="12.77734375" style="326" customWidth="1"/>
    <col min="10" max="10" width="11.77734375" style="225" customWidth="1"/>
    <col min="11" max="11" width="12.6640625" style="225" customWidth="1"/>
    <col min="12" max="12" width="16.77734375" style="319" bestFit="1" customWidth="1"/>
    <col min="13" max="16384" width="8.88671875" style="225"/>
  </cols>
  <sheetData>
    <row r="1" spans="1:12" ht="25.8" x14ac:dyDescent="0.5">
      <c r="A1" s="219"/>
      <c r="B1" s="220" t="s">
        <v>370</v>
      </c>
      <c r="C1" s="221"/>
      <c r="D1" s="222"/>
      <c r="E1" s="223"/>
      <c r="F1" s="221"/>
      <c r="G1" s="222"/>
      <c r="H1" s="222"/>
      <c r="I1" s="222"/>
      <c r="J1" s="222"/>
      <c r="K1" s="221"/>
      <c r="L1" s="224"/>
    </row>
    <row r="2" spans="1:12" ht="23.4" x14ac:dyDescent="0.3">
      <c r="A2" s="226"/>
      <c r="B2" s="227"/>
      <c r="C2" s="227"/>
      <c r="D2" s="227"/>
      <c r="E2" s="228" t="s">
        <v>371</v>
      </c>
      <c r="F2" s="227"/>
      <c r="G2" s="229"/>
      <c r="H2" s="229"/>
      <c r="I2" s="229"/>
      <c r="J2" s="227"/>
      <c r="K2" s="227"/>
      <c r="L2" s="230"/>
    </row>
    <row r="3" spans="1:12" x14ac:dyDescent="0.3">
      <c r="A3" s="231"/>
      <c r="B3" s="232"/>
      <c r="C3" s="233"/>
      <c r="D3" s="234"/>
      <c r="E3" s="235"/>
      <c r="F3" s="234"/>
      <c r="G3" s="234"/>
      <c r="H3" s="235"/>
      <c r="I3" s="234"/>
      <c r="J3" s="234"/>
      <c r="K3" s="235"/>
      <c r="L3" s="236"/>
    </row>
    <row r="4" spans="1:12" ht="15.6" x14ac:dyDescent="0.3">
      <c r="A4" s="237" t="s">
        <v>372</v>
      </c>
      <c r="B4" s="238"/>
      <c r="C4" s="239"/>
      <c r="D4" s="234"/>
      <c r="E4" s="240" t="s">
        <v>373</v>
      </c>
      <c r="F4" s="241"/>
      <c r="G4" s="241"/>
      <c r="H4" s="241"/>
      <c r="I4" s="241"/>
      <c r="J4" s="241"/>
      <c r="K4" s="242"/>
      <c r="L4" s="236"/>
    </row>
    <row r="5" spans="1:12" ht="15.6" x14ac:dyDescent="0.3">
      <c r="A5" s="237" t="s">
        <v>374</v>
      </c>
      <c r="B5" s="238"/>
      <c r="C5" s="239"/>
      <c r="D5" s="234"/>
      <c r="E5" s="243"/>
      <c r="F5" s="244"/>
      <c r="G5" s="244"/>
      <c r="H5" s="244"/>
      <c r="I5" s="244"/>
      <c r="J5" s="244"/>
      <c r="K5" s="245"/>
      <c r="L5" s="236"/>
    </row>
    <row r="6" spans="1:12" ht="15.6" x14ac:dyDescent="0.3">
      <c r="A6" s="237" t="s">
        <v>375</v>
      </c>
      <c r="B6" s="238"/>
      <c r="C6" s="239"/>
      <c r="D6" s="234"/>
      <c r="E6" s="243"/>
      <c r="F6" s="244"/>
      <c r="G6" s="244"/>
      <c r="H6" s="244"/>
      <c r="I6" s="244"/>
      <c r="J6" s="244"/>
      <c r="K6" s="245"/>
      <c r="L6" s="236"/>
    </row>
    <row r="7" spans="1:12" ht="15.6" x14ac:dyDescent="0.3">
      <c r="A7" s="237" t="s">
        <v>376</v>
      </c>
      <c r="B7" s="238"/>
      <c r="C7" s="239"/>
      <c r="D7" s="234"/>
      <c r="E7" s="246"/>
      <c r="F7" s="247"/>
      <c r="G7" s="247"/>
      <c r="H7" s="247"/>
      <c r="I7" s="247"/>
      <c r="J7" s="247"/>
      <c r="K7" s="248"/>
      <c r="L7" s="236"/>
    </row>
    <row r="8" spans="1:12" ht="15.6" x14ac:dyDescent="0.3">
      <c r="A8" s="237" t="s">
        <v>377</v>
      </c>
      <c r="B8" s="238"/>
      <c r="C8" s="239"/>
      <c r="D8" s="234"/>
      <c r="E8" s="249"/>
      <c r="F8" s="234"/>
      <c r="G8" s="250" t="s">
        <v>378</v>
      </c>
      <c r="H8" s="235"/>
      <c r="I8" s="234"/>
      <c r="J8" s="234"/>
      <c r="K8" s="235"/>
      <c r="L8" s="236"/>
    </row>
    <row r="9" spans="1:12" ht="15.6" x14ac:dyDescent="0.3">
      <c r="A9" s="251"/>
      <c r="B9" s="252"/>
      <c r="C9" s="252"/>
      <c r="D9" s="253"/>
      <c r="E9" s="254"/>
      <c r="F9" s="253"/>
      <c r="G9" s="255" t="s">
        <v>379</v>
      </c>
      <c r="H9" s="254"/>
      <c r="I9" s="254"/>
      <c r="J9" s="254"/>
      <c r="K9" s="254"/>
      <c r="L9" s="256"/>
    </row>
    <row r="10" spans="1:12" x14ac:dyDescent="0.3">
      <c r="A10" s="251"/>
      <c r="B10" s="252"/>
      <c r="C10" s="252"/>
      <c r="D10" s="253"/>
      <c r="E10" s="254"/>
      <c r="F10" s="253"/>
      <c r="G10" s="257"/>
      <c r="H10" s="254"/>
      <c r="I10" s="254"/>
      <c r="J10" s="254"/>
      <c r="K10" s="254"/>
      <c r="L10" s="256"/>
    </row>
    <row r="11" spans="1:12" ht="15" thickBot="1" x14ac:dyDescent="0.35">
      <c r="A11" s="258"/>
      <c r="B11" s="259"/>
      <c r="C11" s="259"/>
      <c r="D11" s="260"/>
      <c r="E11" s="261"/>
      <c r="F11" s="260"/>
      <c r="G11" s="262"/>
      <c r="H11" s="261"/>
      <c r="I11" s="261"/>
      <c r="J11" s="261"/>
      <c r="K11" s="261"/>
      <c r="L11" s="263"/>
    </row>
    <row r="12" spans="1:12" ht="43.2" x14ac:dyDescent="0.3">
      <c r="A12" s="264" t="s">
        <v>288</v>
      </c>
      <c r="B12" s="265" t="s">
        <v>380</v>
      </c>
      <c r="C12" s="265" t="s">
        <v>289</v>
      </c>
      <c r="D12" s="265" t="s">
        <v>381</v>
      </c>
      <c r="E12" s="266" t="s">
        <v>382</v>
      </c>
      <c r="F12" s="265" t="s">
        <v>383</v>
      </c>
      <c r="G12" s="265" t="s">
        <v>384</v>
      </c>
      <c r="H12" s="266" t="s">
        <v>385</v>
      </c>
      <c r="I12" s="267" t="s">
        <v>293</v>
      </c>
      <c r="J12" s="268" t="s">
        <v>386</v>
      </c>
      <c r="K12" s="269" t="s">
        <v>387</v>
      </c>
      <c r="L12" s="270" t="s">
        <v>388</v>
      </c>
    </row>
    <row r="13" spans="1:12" x14ac:dyDescent="0.3">
      <c r="A13" s="271"/>
      <c r="B13" s="272"/>
      <c r="C13" s="273" t="s">
        <v>389</v>
      </c>
      <c r="D13" s="274"/>
      <c r="E13" s="275"/>
      <c r="F13" s="274"/>
      <c r="G13" s="274"/>
      <c r="H13" s="276"/>
      <c r="I13" s="277"/>
      <c r="J13" s="278"/>
      <c r="K13" s="278"/>
      <c r="L13" s="279"/>
    </row>
    <row r="14" spans="1:12" ht="43.2" x14ac:dyDescent="0.3">
      <c r="A14" s="280">
        <v>9781496455505</v>
      </c>
      <c r="B14" s="281"/>
      <c r="C14" s="282" t="s">
        <v>390</v>
      </c>
      <c r="D14" s="283"/>
      <c r="E14" s="284">
        <v>19.989999999999998</v>
      </c>
      <c r="F14" s="285" t="s">
        <v>391</v>
      </c>
      <c r="G14" s="283" t="s">
        <v>392</v>
      </c>
      <c r="H14" s="286">
        <v>0.4</v>
      </c>
      <c r="I14" s="286" t="s">
        <v>393</v>
      </c>
      <c r="J14" s="287">
        <v>44593</v>
      </c>
      <c r="K14" s="287" t="s">
        <v>394</v>
      </c>
      <c r="L14" s="288" t="s">
        <v>395</v>
      </c>
    </row>
    <row r="15" spans="1:12" ht="43.2" x14ac:dyDescent="0.3">
      <c r="A15" s="289" t="s">
        <v>396</v>
      </c>
      <c r="B15" s="290"/>
      <c r="C15" s="291" t="s">
        <v>397</v>
      </c>
      <c r="D15" s="283"/>
      <c r="E15" s="292">
        <v>29.99</v>
      </c>
      <c r="F15" s="285" t="s">
        <v>398</v>
      </c>
      <c r="G15" s="283" t="s">
        <v>392</v>
      </c>
      <c r="H15" s="286">
        <v>0.4</v>
      </c>
      <c r="I15" s="286" t="s">
        <v>393</v>
      </c>
      <c r="J15" s="293">
        <v>44593</v>
      </c>
      <c r="K15" s="287" t="s">
        <v>394</v>
      </c>
      <c r="L15" s="288" t="s">
        <v>395</v>
      </c>
    </row>
    <row r="16" spans="1:12" s="297" customFormat="1" ht="43.2" x14ac:dyDescent="0.3">
      <c r="A16" s="294" t="s">
        <v>399</v>
      </c>
      <c r="B16" s="290"/>
      <c r="C16" s="295" t="s">
        <v>400</v>
      </c>
      <c r="D16" s="283"/>
      <c r="E16" s="296">
        <v>39.99</v>
      </c>
      <c r="F16" s="285" t="s">
        <v>401</v>
      </c>
      <c r="G16" s="283" t="s">
        <v>392</v>
      </c>
      <c r="H16" s="286">
        <v>0.4</v>
      </c>
      <c r="I16" s="286" t="s">
        <v>393</v>
      </c>
      <c r="J16" s="293">
        <v>44593</v>
      </c>
      <c r="K16" s="287" t="s">
        <v>394</v>
      </c>
      <c r="L16" s="288" t="s">
        <v>395</v>
      </c>
    </row>
    <row r="17" spans="1:12" ht="43.2" x14ac:dyDescent="0.3">
      <c r="A17" s="298" t="s">
        <v>402</v>
      </c>
      <c r="B17" s="299"/>
      <c r="C17" s="300" t="s">
        <v>403</v>
      </c>
      <c r="D17" s="301"/>
      <c r="E17" s="302">
        <v>29.99</v>
      </c>
      <c r="F17" s="303" t="s">
        <v>398</v>
      </c>
      <c r="G17" s="301" t="s">
        <v>392</v>
      </c>
      <c r="H17" s="304">
        <v>0.4</v>
      </c>
      <c r="I17" s="286" t="s">
        <v>393</v>
      </c>
      <c r="J17" s="293">
        <v>44593</v>
      </c>
      <c r="K17" s="287" t="s">
        <v>394</v>
      </c>
      <c r="L17" s="288" t="s">
        <v>395</v>
      </c>
    </row>
    <row r="18" spans="1:12" ht="43.2" x14ac:dyDescent="0.3">
      <c r="A18" s="289" t="s">
        <v>404</v>
      </c>
      <c r="B18" s="290"/>
      <c r="C18" s="291" t="s">
        <v>405</v>
      </c>
      <c r="D18" s="283"/>
      <c r="E18" s="292">
        <v>29.99</v>
      </c>
      <c r="F18" s="285" t="s">
        <v>398</v>
      </c>
      <c r="G18" s="283" t="s">
        <v>392</v>
      </c>
      <c r="H18" s="286">
        <v>0.4</v>
      </c>
      <c r="I18" s="286" t="s">
        <v>393</v>
      </c>
      <c r="J18" s="293">
        <v>44593</v>
      </c>
      <c r="K18" s="287" t="s">
        <v>394</v>
      </c>
      <c r="L18" s="288" t="s">
        <v>395</v>
      </c>
    </row>
    <row r="19" spans="1:12" ht="57.6" x14ac:dyDescent="0.3">
      <c r="A19" s="289" t="s">
        <v>406</v>
      </c>
      <c r="B19" s="290"/>
      <c r="C19" s="291" t="s">
        <v>407</v>
      </c>
      <c r="D19" s="283"/>
      <c r="E19" s="292">
        <v>29.99</v>
      </c>
      <c r="F19" s="285" t="s">
        <v>408</v>
      </c>
      <c r="G19" s="283" t="s">
        <v>409</v>
      </c>
      <c r="H19" s="286">
        <v>0.3</v>
      </c>
      <c r="I19" s="286" t="s">
        <v>410</v>
      </c>
      <c r="J19" s="293">
        <v>44593</v>
      </c>
      <c r="K19" s="287">
        <v>44666</v>
      </c>
      <c r="L19" s="282" t="s">
        <v>411</v>
      </c>
    </row>
    <row r="20" spans="1:12" s="297" customFormat="1" ht="57.6" x14ac:dyDescent="0.3">
      <c r="A20" s="294" t="s">
        <v>412</v>
      </c>
      <c r="B20" s="290"/>
      <c r="C20" s="295" t="s">
        <v>413</v>
      </c>
      <c r="D20" s="283"/>
      <c r="E20" s="296">
        <v>16.989999999999998</v>
      </c>
      <c r="F20" s="285" t="s">
        <v>408</v>
      </c>
      <c r="G20" s="283" t="s">
        <v>409</v>
      </c>
      <c r="H20" s="286">
        <v>0.3</v>
      </c>
      <c r="I20" s="286" t="s">
        <v>414</v>
      </c>
      <c r="J20" s="293">
        <v>44593</v>
      </c>
      <c r="K20" s="287">
        <v>44666</v>
      </c>
      <c r="L20" s="282" t="s">
        <v>411</v>
      </c>
    </row>
    <row r="21" spans="1:12" x14ac:dyDescent="0.3">
      <c r="A21" s="305"/>
      <c r="B21" s="299"/>
      <c r="C21" s="306"/>
      <c r="D21" s="301"/>
      <c r="E21" s="307"/>
      <c r="F21" s="303"/>
      <c r="G21" s="301"/>
      <c r="H21" s="304"/>
      <c r="I21" s="286"/>
      <c r="J21" s="287"/>
      <c r="K21" s="287"/>
      <c r="L21" s="288"/>
    </row>
    <row r="22" spans="1:12" x14ac:dyDescent="0.3">
      <c r="A22" s="308"/>
      <c r="B22" s="309"/>
      <c r="C22" s="310" t="s">
        <v>415</v>
      </c>
      <c r="D22" s="311"/>
      <c r="E22" s="312"/>
      <c r="F22" s="309"/>
      <c r="G22" s="311"/>
      <c r="H22" s="311"/>
      <c r="I22" s="313"/>
      <c r="J22" s="314"/>
      <c r="K22" s="315"/>
      <c r="L22" s="316"/>
    </row>
    <row r="23" spans="1:12" ht="57.6" x14ac:dyDescent="0.3">
      <c r="A23" s="317" t="s">
        <v>416</v>
      </c>
      <c r="B23" s="290"/>
      <c r="C23" s="290" t="s">
        <v>417</v>
      </c>
      <c r="D23" s="285" t="s">
        <v>418</v>
      </c>
      <c r="E23" s="284">
        <v>14.99</v>
      </c>
      <c r="F23" s="285" t="s">
        <v>408</v>
      </c>
      <c r="G23" s="285"/>
      <c r="H23" s="318">
        <v>0.3</v>
      </c>
      <c r="I23" s="122" t="s">
        <v>431</v>
      </c>
      <c r="J23" s="293">
        <v>44593</v>
      </c>
      <c r="K23" s="293">
        <v>44666</v>
      </c>
      <c r="L23" s="319" t="s">
        <v>411</v>
      </c>
    </row>
    <row r="24" spans="1:12" x14ac:dyDescent="0.3">
      <c r="A24" s="280"/>
      <c r="B24" s="320"/>
      <c r="C24" s="320"/>
      <c r="D24" s="321"/>
      <c r="E24" s="322"/>
      <c r="F24" s="285"/>
      <c r="G24" s="321"/>
      <c r="H24" s="323"/>
      <c r="I24" s="283"/>
      <c r="J24" s="293"/>
      <c r="K24" s="293"/>
      <c r="L24" s="324"/>
    </row>
    <row r="25" spans="1:12" x14ac:dyDescent="0.3">
      <c r="A25" s="308"/>
      <c r="B25" s="309"/>
      <c r="C25" s="310" t="s">
        <v>419</v>
      </c>
      <c r="D25" s="311"/>
      <c r="E25" s="312"/>
      <c r="F25" s="309"/>
      <c r="G25" s="311"/>
      <c r="H25" s="313"/>
      <c r="I25" s="311"/>
      <c r="J25" s="311"/>
      <c r="K25" s="309"/>
      <c r="L25" s="316"/>
    </row>
    <row r="26" spans="1:12" ht="57.6" x14ac:dyDescent="0.3">
      <c r="A26" s="280">
        <v>9781646070398</v>
      </c>
      <c r="B26" s="290"/>
      <c r="C26" s="290" t="s">
        <v>420</v>
      </c>
      <c r="D26" s="285" t="s">
        <v>421</v>
      </c>
      <c r="E26" s="284">
        <v>9.99</v>
      </c>
      <c r="F26" s="285" t="s">
        <v>422</v>
      </c>
      <c r="G26" s="285" t="s">
        <v>423</v>
      </c>
      <c r="H26" s="318">
        <v>0.2</v>
      </c>
      <c r="I26" s="122" t="s">
        <v>431</v>
      </c>
      <c r="J26" s="293">
        <v>44593</v>
      </c>
      <c r="K26" s="293">
        <v>44666</v>
      </c>
      <c r="L26" s="319" t="s">
        <v>411</v>
      </c>
    </row>
    <row r="27" spans="1:12" x14ac:dyDescent="0.3">
      <c r="A27" s="280">
        <v>9781628627954</v>
      </c>
      <c r="B27" s="290"/>
      <c r="C27" s="290" t="s">
        <v>425</v>
      </c>
      <c r="D27" s="285" t="s">
        <v>426</v>
      </c>
      <c r="E27" s="284">
        <v>11.99</v>
      </c>
      <c r="F27" s="285" t="s">
        <v>422</v>
      </c>
      <c r="G27" s="285" t="s">
        <v>423</v>
      </c>
      <c r="H27" s="318">
        <v>0.2</v>
      </c>
      <c r="I27" s="285" t="s">
        <v>424</v>
      </c>
      <c r="J27" s="293">
        <v>44593</v>
      </c>
      <c r="K27" s="293">
        <v>44666</v>
      </c>
      <c r="L27" s="325"/>
    </row>
    <row r="28" spans="1:12" x14ac:dyDescent="0.3">
      <c r="A28" s="280">
        <v>9780842331746</v>
      </c>
      <c r="C28" s="290" t="s">
        <v>427</v>
      </c>
      <c r="D28" s="285" t="s">
        <v>428</v>
      </c>
      <c r="E28" s="284">
        <v>12.99</v>
      </c>
      <c r="F28" s="285" t="s">
        <v>422</v>
      </c>
      <c r="G28" s="285" t="s">
        <v>429</v>
      </c>
      <c r="H28" s="318">
        <v>0.2</v>
      </c>
      <c r="I28" s="285" t="s">
        <v>424</v>
      </c>
      <c r="J28" s="293">
        <v>44593</v>
      </c>
      <c r="K28" s="293">
        <v>44666</v>
      </c>
      <c r="L28" s="282"/>
    </row>
    <row r="29" spans="1:12" ht="57.6" x14ac:dyDescent="0.3">
      <c r="A29" s="280">
        <v>9781496451231</v>
      </c>
      <c r="B29" s="290"/>
      <c r="C29" s="290" t="s">
        <v>430</v>
      </c>
      <c r="D29" s="285" t="s">
        <v>428</v>
      </c>
      <c r="E29" s="284">
        <v>12.99</v>
      </c>
      <c r="F29" s="285" t="s">
        <v>422</v>
      </c>
      <c r="G29" s="285" t="s">
        <v>429</v>
      </c>
      <c r="H29" s="318">
        <v>0.2</v>
      </c>
      <c r="I29" s="122" t="s">
        <v>431</v>
      </c>
      <c r="J29" s="293">
        <v>44593</v>
      </c>
      <c r="K29" s="293">
        <v>44666</v>
      </c>
      <c r="L29" s="319" t="s">
        <v>411</v>
      </c>
    </row>
    <row r="30" spans="1:12" x14ac:dyDescent="0.3">
      <c r="A30" s="280"/>
      <c r="B30" s="290"/>
      <c r="C30" s="290"/>
      <c r="D30" s="285"/>
      <c r="E30" s="284"/>
      <c r="F30" s="285"/>
      <c r="G30" s="285"/>
      <c r="H30" s="285"/>
      <c r="I30" s="285"/>
      <c r="J30" s="285"/>
      <c r="K30" s="290"/>
      <c r="L30" s="325"/>
    </row>
    <row r="31" spans="1:12" x14ac:dyDescent="0.3">
      <c r="A31" s="280"/>
      <c r="B31" s="290"/>
      <c r="C31" s="290"/>
      <c r="D31" s="285"/>
      <c r="E31" s="284"/>
      <c r="F31" s="285"/>
      <c r="G31" s="285"/>
      <c r="H31" s="285"/>
      <c r="I31" s="285"/>
      <c r="J31" s="290"/>
      <c r="K31" s="290"/>
      <c r="L31" s="282"/>
    </row>
    <row r="32" spans="1:12" x14ac:dyDescent="0.3">
      <c r="A32" s="280"/>
      <c r="B32" s="290"/>
      <c r="C32" s="290"/>
      <c r="D32" s="285"/>
      <c r="E32" s="284"/>
      <c r="F32" s="290"/>
      <c r="G32" s="285"/>
      <c r="H32" s="285"/>
      <c r="I32" s="285"/>
      <c r="J32" s="290"/>
      <c r="K32" s="290"/>
      <c r="L32" s="282"/>
    </row>
    <row r="33" spans="1:12" x14ac:dyDescent="0.3">
      <c r="A33" s="280"/>
      <c r="B33" s="290"/>
      <c r="C33" s="290"/>
      <c r="D33" s="285"/>
      <c r="E33" s="284"/>
      <c r="F33" s="290"/>
      <c r="G33" s="285"/>
      <c r="H33" s="285"/>
      <c r="I33" s="285"/>
      <c r="J33" s="290"/>
      <c r="K33" s="290"/>
      <c r="L33" s="282"/>
    </row>
    <row r="34" spans="1:12" x14ac:dyDescent="0.3">
      <c r="A34" s="280"/>
      <c r="B34" s="290"/>
      <c r="C34" s="290"/>
      <c r="D34" s="285"/>
      <c r="E34" s="284"/>
      <c r="F34" s="290"/>
      <c r="G34" s="285"/>
      <c r="H34" s="285"/>
      <c r="I34" s="285"/>
      <c r="J34" s="290"/>
      <c r="K34" s="290"/>
      <c r="L34" s="282"/>
    </row>
    <row r="35" spans="1:12" x14ac:dyDescent="0.3">
      <c r="A35" s="280"/>
      <c r="B35" s="290"/>
      <c r="C35" s="290"/>
      <c r="D35" s="285"/>
      <c r="E35" s="284"/>
      <c r="F35" s="290"/>
      <c r="G35" s="285"/>
      <c r="H35" s="285"/>
      <c r="I35" s="285"/>
      <c r="J35" s="290"/>
      <c r="K35" s="290"/>
      <c r="L35" s="282"/>
    </row>
    <row r="36" spans="1:12" x14ac:dyDescent="0.3">
      <c r="A36" s="280"/>
      <c r="B36" s="290"/>
      <c r="C36" s="290"/>
      <c r="D36" s="285"/>
      <c r="E36" s="284"/>
      <c r="F36" s="290"/>
      <c r="G36" s="285"/>
      <c r="H36" s="285"/>
      <c r="I36" s="285"/>
      <c r="J36" s="290"/>
      <c r="K36" s="290"/>
      <c r="L36" s="282"/>
    </row>
    <row r="37" spans="1:12" x14ac:dyDescent="0.3">
      <c r="D37" s="326"/>
    </row>
  </sheetData>
  <autoFilter ref="A12:L13" xr:uid="{07185BBE-964A-4240-A4EF-668C08852715}"/>
  <mergeCells count="7">
    <mergeCell ref="A8:B8"/>
    <mergeCell ref="A3:B3"/>
    <mergeCell ref="A4:B4"/>
    <mergeCell ref="E4:K7"/>
    <mergeCell ref="A5:B5"/>
    <mergeCell ref="A6:B6"/>
    <mergeCell ref="A7:B7"/>
  </mergeCells>
  <pageMargins left="0.7" right="0.7" top="0.75" bottom="0.75" header="0.3" footer="0.3"/>
  <pageSetup scale="69" fitToHeight="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104C5-6073-45BA-B08A-B8DBA868DAC0}">
  <sheetPr>
    <pageSetUpPr fitToPage="1"/>
  </sheetPr>
  <dimension ref="A1:N32"/>
  <sheetViews>
    <sheetView workbookViewId="0">
      <selection activeCell="D5" sqref="D5"/>
    </sheetView>
  </sheetViews>
  <sheetFormatPr defaultColWidth="9.3320312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9.33203125" style="16"/>
  </cols>
  <sheetData>
    <row r="1" spans="2:13" s="21" customFormat="1" ht="60.75" customHeight="1" thickBot="1" x14ac:dyDescent="0.45">
      <c r="B1" s="22"/>
      <c r="C1" s="23"/>
      <c r="E1" s="13"/>
      <c r="F1" s="13"/>
      <c r="G1" s="149" t="s">
        <v>271</v>
      </c>
      <c r="H1" s="150"/>
      <c r="I1" s="150"/>
      <c r="J1" s="150"/>
      <c r="K1" s="150"/>
      <c r="L1" s="150"/>
      <c r="M1" s="151"/>
    </row>
    <row r="2" spans="2:13" s="21" customFormat="1" ht="13.2" customHeight="1" x14ac:dyDescent="0.25">
      <c r="B2" s="22"/>
      <c r="E2" s="11"/>
      <c r="F2" s="11"/>
      <c r="G2" s="152" t="s">
        <v>254</v>
      </c>
      <c r="H2" s="153"/>
      <c r="I2" s="153"/>
      <c r="J2" s="153"/>
      <c r="K2" s="153"/>
      <c r="L2" s="153"/>
      <c r="M2" s="154"/>
    </row>
    <row r="3" spans="2:13" s="21" customFormat="1" ht="40.200000000000003" customHeight="1" x14ac:dyDescent="0.25">
      <c r="B3" s="22"/>
      <c r="D3" s="11"/>
      <c r="E3" s="11"/>
      <c r="F3" s="11"/>
      <c r="G3" s="155"/>
      <c r="H3" s="218"/>
      <c r="I3" s="218"/>
      <c r="J3" s="218"/>
      <c r="K3" s="218"/>
      <c r="L3" s="218"/>
      <c r="M3" s="157"/>
    </row>
    <row r="4" spans="2:13" s="21" customFormat="1" ht="13.8" thickBot="1" x14ac:dyDescent="0.3">
      <c r="B4" s="22"/>
      <c r="D4" s="11"/>
      <c r="E4" s="11"/>
      <c r="F4" s="11"/>
      <c r="G4" s="158"/>
      <c r="H4" s="159"/>
      <c r="I4" s="159"/>
      <c r="J4" s="159"/>
      <c r="K4" s="159"/>
      <c r="L4" s="159"/>
      <c r="M4" s="160"/>
    </row>
    <row r="5" spans="2:13" s="21" customFormat="1" ht="33" customHeight="1" x14ac:dyDescent="0.25">
      <c r="B5" s="22"/>
      <c r="G5" s="22"/>
      <c r="H5" s="22"/>
      <c r="I5" s="22"/>
    </row>
    <row r="6" spans="2:13" s="21" customFormat="1" x14ac:dyDescent="0.25">
      <c r="B6" s="22"/>
      <c r="G6" s="22"/>
      <c r="H6" s="22"/>
      <c r="I6" s="22"/>
    </row>
    <row r="7" spans="2:13" s="21" customFormat="1" x14ac:dyDescent="0.25">
      <c r="B7" s="22"/>
      <c r="G7" s="22"/>
      <c r="H7" s="22"/>
      <c r="I7" s="22"/>
    </row>
    <row r="8" spans="2:13" s="21" customFormat="1" x14ac:dyDescent="0.25">
      <c r="B8" s="22"/>
      <c r="G8" s="22"/>
      <c r="H8" s="22"/>
      <c r="I8" s="22"/>
    </row>
    <row r="9" spans="2:13" s="21" customFormat="1" x14ac:dyDescent="0.25">
      <c r="B9" s="22"/>
      <c r="G9" s="22"/>
      <c r="H9" s="22"/>
      <c r="I9" s="22"/>
    </row>
    <row r="10" spans="2:13" s="21" customFormat="1" x14ac:dyDescent="0.25">
      <c r="B10" s="22"/>
      <c r="G10" s="22"/>
      <c r="H10" s="22"/>
      <c r="I10" s="22"/>
    </row>
    <row r="11" spans="2:13" s="21" customFormat="1" x14ac:dyDescent="0.25">
      <c r="B11" s="22"/>
      <c r="G11" s="22"/>
      <c r="H11" s="22"/>
      <c r="I11" s="22"/>
    </row>
    <row r="12" spans="2:13" s="21" customFormat="1" x14ac:dyDescent="0.25">
      <c r="B12" s="22"/>
      <c r="G12" s="22"/>
      <c r="H12" s="22"/>
      <c r="I12" s="22"/>
    </row>
    <row r="13" spans="2:13" s="21" customFormat="1" x14ac:dyDescent="0.25">
      <c r="B13" s="22"/>
      <c r="G13" s="22"/>
      <c r="H13" s="22"/>
      <c r="I13" s="22"/>
    </row>
    <row r="14" spans="2:13" s="21" customFormat="1" x14ac:dyDescent="0.25">
      <c r="B14" s="22"/>
      <c r="G14" s="22"/>
      <c r="H14" s="22"/>
      <c r="I14" s="22"/>
    </row>
    <row r="15" spans="2:13" s="21" customFormat="1" ht="31.5" customHeight="1" x14ac:dyDescent="0.25">
      <c r="B15" s="22"/>
      <c r="G15" s="22"/>
      <c r="H15" s="22"/>
      <c r="I15" s="22"/>
    </row>
    <row r="16" spans="2:13" s="21" customFormat="1" ht="31.5" customHeight="1" x14ac:dyDescent="0.25">
      <c r="B16" s="22"/>
      <c r="G16" s="22"/>
      <c r="H16" s="22"/>
      <c r="I16" s="22"/>
    </row>
    <row r="17" spans="1:14" ht="9.6" customHeight="1" x14ac:dyDescent="0.25">
      <c r="A17" s="27"/>
    </row>
    <row r="18" spans="1:14" ht="14.25" customHeight="1" x14ac:dyDescent="0.25">
      <c r="A18" s="182" t="s">
        <v>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4"/>
    </row>
    <row r="19" spans="1:14" ht="26.4" x14ac:dyDescent="0.25">
      <c r="A19" s="179" t="s">
        <v>1</v>
      </c>
      <c r="B19" s="181"/>
      <c r="C19" s="26" t="s">
        <v>2</v>
      </c>
      <c r="D19" s="26" t="s">
        <v>3</v>
      </c>
      <c r="E19" s="179" t="s">
        <v>4</v>
      </c>
      <c r="F19" s="180"/>
      <c r="G19" s="181"/>
      <c r="H19" s="179" t="s">
        <v>5</v>
      </c>
      <c r="I19" s="181"/>
      <c r="J19" s="26" t="s">
        <v>6</v>
      </c>
      <c r="K19" s="26" t="s">
        <v>7</v>
      </c>
      <c r="L19" s="26" t="s">
        <v>8</v>
      </c>
      <c r="M19" s="26" t="s">
        <v>9</v>
      </c>
    </row>
    <row r="20" spans="1:14" ht="15.9" customHeight="1" x14ac:dyDescent="0.25">
      <c r="A20" s="137" t="s">
        <v>259</v>
      </c>
      <c r="B20" s="138"/>
      <c r="C20" s="17"/>
      <c r="D20" s="33" t="s">
        <v>44</v>
      </c>
      <c r="E20" s="139">
        <v>9780882642147</v>
      </c>
      <c r="F20" s="140"/>
      <c r="G20" s="141"/>
      <c r="H20" s="162"/>
      <c r="I20" s="163"/>
      <c r="J20" s="15">
        <v>17.989999999999998</v>
      </c>
      <c r="K20" s="15">
        <v>10</v>
      </c>
      <c r="L20" s="45"/>
      <c r="M20" s="45"/>
      <c r="N20" s="46"/>
    </row>
    <row r="21" spans="1:14" ht="17.100000000000001" customHeight="1" x14ac:dyDescent="0.25">
      <c r="A21" s="123" t="s">
        <v>260</v>
      </c>
      <c r="B21" s="124"/>
      <c r="C21" s="18"/>
      <c r="D21" s="34" t="s">
        <v>44</v>
      </c>
      <c r="E21" s="125">
        <v>9780882641508</v>
      </c>
      <c r="F21" s="126"/>
      <c r="G21" s="127"/>
      <c r="H21" s="164"/>
      <c r="I21" s="165"/>
      <c r="J21" s="12">
        <v>15.99</v>
      </c>
      <c r="K21" s="12">
        <v>10</v>
      </c>
      <c r="L21" s="47"/>
      <c r="M21" s="47"/>
      <c r="N21" s="46"/>
    </row>
    <row r="22" spans="1:14" ht="15.9" customHeight="1" x14ac:dyDescent="0.25">
      <c r="A22" s="137" t="s">
        <v>264</v>
      </c>
      <c r="B22" s="138"/>
      <c r="C22" s="17"/>
      <c r="D22" s="33" t="s">
        <v>116</v>
      </c>
      <c r="E22" s="139">
        <v>850027392028</v>
      </c>
      <c r="F22" s="140"/>
      <c r="G22" s="141"/>
      <c r="H22" s="162"/>
      <c r="I22" s="163"/>
      <c r="J22" s="15">
        <v>22.99</v>
      </c>
      <c r="K22" s="15">
        <v>16.97</v>
      </c>
      <c r="L22" s="45"/>
      <c r="M22" s="45"/>
      <c r="N22" s="46"/>
    </row>
    <row r="23" spans="1:14" ht="15.9" customHeight="1" x14ac:dyDescent="0.25">
      <c r="A23" s="123" t="s">
        <v>265</v>
      </c>
      <c r="B23" s="124"/>
      <c r="C23" s="18"/>
      <c r="D23" s="34" t="s">
        <v>49</v>
      </c>
      <c r="E23" s="125">
        <v>9780882641232</v>
      </c>
      <c r="F23" s="126"/>
      <c r="G23" s="127"/>
      <c r="H23" s="164"/>
      <c r="I23" s="165"/>
      <c r="J23" s="12">
        <v>22.99</v>
      </c>
      <c r="K23" s="12">
        <v>10</v>
      </c>
      <c r="L23" s="47"/>
      <c r="M23" s="47"/>
      <c r="N23" s="46"/>
    </row>
    <row r="24" spans="1:14" ht="17.100000000000001" customHeight="1" x14ac:dyDescent="0.25">
      <c r="A24" s="137" t="s">
        <v>255</v>
      </c>
      <c r="B24" s="138"/>
      <c r="C24" s="17"/>
      <c r="D24" s="17"/>
      <c r="E24" s="139">
        <v>860002029603</v>
      </c>
      <c r="F24" s="140"/>
      <c r="G24" s="141"/>
      <c r="H24" s="162"/>
      <c r="I24" s="163"/>
      <c r="J24" s="15">
        <v>24.99</v>
      </c>
      <c r="K24" s="15">
        <v>19.97</v>
      </c>
      <c r="L24" s="45"/>
      <c r="M24" s="45"/>
      <c r="N24" s="46"/>
    </row>
    <row r="25" spans="1:14" ht="15.9" customHeight="1" x14ac:dyDescent="0.25">
      <c r="A25" s="123" t="s">
        <v>256</v>
      </c>
      <c r="B25" s="124"/>
      <c r="C25" s="18"/>
      <c r="D25" s="18"/>
      <c r="E25" s="125">
        <v>860002029610</v>
      </c>
      <c r="F25" s="126"/>
      <c r="G25" s="127"/>
      <c r="H25" s="164"/>
      <c r="I25" s="165"/>
      <c r="J25" s="12">
        <v>24.99</v>
      </c>
      <c r="K25" s="12">
        <v>19.97</v>
      </c>
      <c r="L25" s="47"/>
      <c r="M25" s="47"/>
      <c r="N25" s="46"/>
    </row>
    <row r="26" spans="1:14" ht="15.9" customHeight="1" x14ac:dyDescent="0.25">
      <c r="A26" s="137" t="s">
        <v>257</v>
      </c>
      <c r="B26" s="138"/>
      <c r="C26" s="17"/>
      <c r="D26" s="17"/>
      <c r="E26" s="139">
        <v>860002029627</v>
      </c>
      <c r="F26" s="140"/>
      <c r="G26" s="141"/>
      <c r="H26" s="162"/>
      <c r="I26" s="163"/>
      <c r="J26" s="15">
        <v>24.99</v>
      </c>
      <c r="K26" s="15">
        <v>19.97</v>
      </c>
      <c r="L26" s="45"/>
      <c r="M26" s="45"/>
      <c r="N26" s="46"/>
    </row>
    <row r="27" spans="1:14" ht="17.100000000000001" customHeight="1" x14ac:dyDescent="0.25">
      <c r="A27" s="123" t="s">
        <v>258</v>
      </c>
      <c r="B27" s="124"/>
      <c r="C27" s="18"/>
      <c r="D27" s="18"/>
      <c r="E27" s="125">
        <v>860002029634</v>
      </c>
      <c r="F27" s="126"/>
      <c r="G27" s="127"/>
      <c r="H27" s="164"/>
      <c r="I27" s="165"/>
      <c r="J27" s="12">
        <v>24.99</v>
      </c>
      <c r="K27" s="12">
        <v>19.97</v>
      </c>
      <c r="L27" s="47"/>
      <c r="M27" s="47"/>
      <c r="N27" s="46"/>
    </row>
    <row r="28" spans="1:14" ht="24.75" customHeight="1" x14ac:dyDescent="0.25">
      <c r="A28" s="137" t="s">
        <v>261</v>
      </c>
      <c r="B28" s="138"/>
      <c r="C28" s="17"/>
      <c r="D28" s="17"/>
      <c r="E28" s="139">
        <v>860002029689</v>
      </c>
      <c r="F28" s="140"/>
      <c r="G28" s="141"/>
      <c r="H28" s="162"/>
      <c r="I28" s="163"/>
      <c r="J28" s="15">
        <v>12.99</v>
      </c>
      <c r="K28" s="15">
        <v>9.9700000000000006</v>
      </c>
      <c r="L28" s="17"/>
      <c r="M28" s="17"/>
      <c r="N28" s="44"/>
    </row>
    <row r="29" spans="1:14" ht="15.9" customHeight="1" x14ac:dyDescent="0.25">
      <c r="A29" s="123" t="s">
        <v>262</v>
      </c>
      <c r="B29" s="124"/>
      <c r="C29" s="18"/>
      <c r="D29" s="18"/>
      <c r="E29" s="125">
        <v>860002029672</v>
      </c>
      <c r="F29" s="126"/>
      <c r="G29" s="127"/>
      <c r="H29" s="164"/>
      <c r="I29" s="165"/>
      <c r="J29" s="12">
        <v>12.99</v>
      </c>
      <c r="K29" s="12">
        <v>9.9700000000000006</v>
      </c>
      <c r="L29" s="47"/>
      <c r="M29" s="47"/>
      <c r="N29" s="46"/>
    </row>
    <row r="30" spans="1:14" ht="17.100000000000001" customHeight="1" x14ac:dyDescent="0.25">
      <c r="A30" s="137" t="s">
        <v>263</v>
      </c>
      <c r="B30" s="138"/>
      <c r="C30" s="17"/>
      <c r="D30" s="17"/>
      <c r="E30" s="139">
        <v>860002029696</v>
      </c>
      <c r="F30" s="140"/>
      <c r="G30" s="141"/>
      <c r="H30" s="162"/>
      <c r="I30" s="163"/>
      <c r="J30" s="15">
        <v>29.99</v>
      </c>
      <c r="K30" s="15">
        <v>24.97</v>
      </c>
      <c r="L30" s="45"/>
      <c r="M30" s="45"/>
      <c r="N30" s="46"/>
    </row>
    <row r="31" spans="1:14" ht="15.9" customHeight="1" x14ac:dyDescent="0.25">
      <c r="A31" s="123" t="s">
        <v>266</v>
      </c>
      <c r="B31" s="124"/>
      <c r="C31" s="18"/>
      <c r="D31" s="18"/>
      <c r="E31" s="125">
        <v>860002029641</v>
      </c>
      <c r="F31" s="126"/>
      <c r="G31" s="127"/>
      <c r="H31" s="164"/>
      <c r="I31" s="165"/>
      <c r="J31" s="12">
        <v>24.99</v>
      </c>
      <c r="K31" s="12">
        <v>19.97</v>
      </c>
      <c r="L31" s="47"/>
      <c r="M31" s="47"/>
      <c r="N31" s="46"/>
    </row>
    <row r="32" spans="1:14" ht="23.85" customHeight="1" x14ac:dyDescent="0.25">
      <c r="A32" s="137" t="s">
        <v>267</v>
      </c>
      <c r="B32" s="138"/>
      <c r="C32" s="17"/>
      <c r="D32" s="33" t="s">
        <v>51</v>
      </c>
      <c r="E32" s="139">
        <v>9780882641300</v>
      </c>
      <c r="F32" s="140"/>
      <c r="G32" s="141"/>
      <c r="H32" s="162"/>
      <c r="I32" s="163"/>
      <c r="J32" s="15">
        <v>29.99</v>
      </c>
      <c r="K32" s="15">
        <v>24.99</v>
      </c>
      <c r="L32" s="17"/>
      <c r="M32" s="17"/>
      <c r="N32" s="44"/>
    </row>
  </sheetData>
  <mergeCells count="45">
    <mergeCell ref="G1:M1"/>
    <mergeCell ref="G2:M4"/>
    <mergeCell ref="A18:M18"/>
    <mergeCell ref="A19:B19"/>
    <mergeCell ref="E19:G19"/>
    <mergeCell ref="H19:I19"/>
    <mergeCell ref="A20:B20"/>
    <mergeCell ref="E20:G20"/>
    <mergeCell ref="H20:I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29:B29"/>
    <mergeCell ref="E29:G29"/>
    <mergeCell ref="H29:I29"/>
    <mergeCell ref="A32:B32"/>
    <mergeCell ref="E32:G32"/>
    <mergeCell ref="H32:I32"/>
    <mergeCell ref="A30:B30"/>
    <mergeCell ref="E30:G30"/>
    <mergeCell ref="H30:I30"/>
    <mergeCell ref="A31:B31"/>
    <mergeCell ref="E31:G31"/>
    <mergeCell ref="H31:I31"/>
  </mergeCells>
  <pageMargins left="0.7" right="0.7" top="0.75" bottom="0.75" header="0.3" footer="0.3"/>
  <pageSetup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2"/>
  <sheetViews>
    <sheetView zoomScaleNormal="100" workbookViewId="0">
      <selection activeCell="C21" sqref="C21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</cols>
  <sheetData>
    <row r="1" spans="2:13" s="8" customFormat="1" ht="61.5" customHeight="1" thickBot="1" x14ac:dyDescent="0.4">
      <c r="B1" s="9"/>
      <c r="C1" s="10"/>
      <c r="D1" s="5"/>
      <c r="E1" s="5"/>
      <c r="F1" s="5"/>
      <c r="G1" s="149" t="s">
        <v>28</v>
      </c>
      <c r="H1" s="150"/>
      <c r="I1" s="150"/>
      <c r="J1" s="150"/>
      <c r="K1" s="150"/>
      <c r="L1" s="150"/>
      <c r="M1" s="151"/>
    </row>
    <row r="2" spans="2:13" s="8" customFormat="1" ht="15" customHeight="1" x14ac:dyDescent="0.25">
      <c r="B2" s="9"/>
      <c r="D2" s="9"/>
      <c r="E2" s="22"/>
      <c r="F2" s="9"/>
      <c r="G2" s="152" t="s">
        <v>12</v>
      </c>
      <c r="H2" s="153"/>
      <c r="I2" s="153"/>
      <c r="J2" s="153"/>
      <c r="K2" s="153"/>
      <c r="L2" s="153"/>
      <c r="M2" s="154"/>
    </row>
    <row r="3" spans="2:13" s="8" customFormat="1" x14ac:dyDescent="0.25">
      <c r="B3" s="9"/>
      <c r="D3" s="9"/>
      <c r="E3" s="22"/>
      <c r="F3" s="9"/>
      <c r="G3" s="155"/>
      <c r="H3" s="156"/>
      <c r="I3" s="156"/>
      <c r="J3" s="156"/>
      <c r="K3" s="156"/>
      <c r="L3" s="156"/>
      <c r="M3" s="157"/>
    </row>
    <row r="4" spans="2:13" s="8" customFormat="1" ht="19.5" customHeight="1" thickBot="1" x14ac:dyDescent="0.3">
      <c r="B4" s="9"/>
      <c r="D4" s="9"/>
      <c r="E4" s="22"/>
      <c r="F4" s="9"/>
      <c r="G4" s="158"/>
      <c r="H4" s="159"/>
      <c r="I4" s="159"/>
      <c r="J4" s="159"/>
      <c r="K4" s="159"/>
      <c r="L4" s="159"/>
      <c r="M4" s="160"/>
    </row>
    <row r="5" spans="2:13" s="8" customFormat="1" x14ac:dyDescent="0.25">
      <c r="B5" s="9"/>
      <c r="E5" s="21"/>
      <c r="G5" s="9"/>
      <c r="H5" s="9"/>
      <c r="I5" s="9"/>
    </row>
    <row r="6" spans="2:13" s="8" customFormat="1" x14ac:dyDescent="0.25">
      <c r="B6" s="9"/>
      <c r="E6" s="21"/>
      <c r="G6" s="9"/>
      <c r="H6" s="9"/>
      <c r="I6" s="9"/>
    </row>
    <row r="7" spans="2:13" s="8" customFormat="1" x14ac:dyDescent="0.25">
      <c r="B7" s="9"/>
      <c r="E7" s="21"/>
      <c r="G7" s="9"/>
      <c r="H7" s="9"/>
      <c r="I7" s="9"/>
    </row>
    <row r="8" spans="2:13" s="8" customFormat="1" x14ac:dyDescent="0.25">
      <c r="B8" s="9"/>
      <c r="E8" s="21"/>
      <c r="G8" s="9"/>
      <c r="H8" s="9"/>
      <c r="I8" s="9"/>
    </row>
    <row r="9" spans="2:13" s="8" customFormat="1" x14ac:dyDescent="0.25">
      <c r="B9" s="9"/>
      <c r="E9" s="21"/>
      <c r="G9" s="9"/>
      <c r="H9" s="9"/>
      <c r="I9" s="9"/>
    </row>
    <row r="10" spans="2:13" s="8" customFormat="1" x14ac:dyDescent="0.25">
      <c r="B10" s="9"/>
      <c r="E10" s="21"/>
      <c r="G10" s="9"/>
      <c r="H10" s="9"/>
      <c r="I10" s="9"/>
    </row>
    <row r="11" spans="2:13" s="8" customFormat="1" x14ac:dyDescent="0.25">
      <c r="B11" s="9"/>
      <c r="E11" s="21"/>
      <c r="G11" s="9"/>
      <c r="H11" s="9"/>
      <c r="I11" s="9"/>
    </row>
    <row r="12" spans="2:13" s="8" customFormat="1" x14ac:dyDescent="0.25">
      <c r="B12" s="9"/>
      <c r="E12" s="21"/>
      <c r="G12" s="9"/>
      <c r="H12" s="9"/>
      <c r="I12" s="9"/>
    </row>
    <row r="13" spans="2:13" s="8" customFormat="1" x14ac:dyDescent="0.25">
      <c r="B13" s="9"/>
      <c r="E13" s="21"/>
      <c r="G13" s="9"/>
      <c r="H13" s="9"/>
      <c r="I13" s="9"/>
    </row>
    <row r="14" spans="2:13" s="8" customFormat="1" x14ac:dyDescent="0.25">
      <c r="B14" s="9"/>
      <c r="E14" s="21"/>
      <c r="G14" s="9"/>
      <c r="H14" s="9"/>
      <c r="I14" s="9"/>
    </row>
    <row r="15" spans="2:13" s="8" customFormat="1" x14ac:dyDescent="0.25">
      <c r="B15" s="9"/>
      <c r="E15" s="21"/>
      <c r="G15" s="9"/>
      <c r="H15" s="9"/>
      <c r="I15" s="9"/>
    </row>
    <row r="16" spans="2:13" s="8" customFormat="1" x14ac:dyDescent="0.25">
      <c r="B16" s="9"/>
      <c r="E16" s="21"/>
      <c r="G16" s="9"/>
      <c r="H16" s="9"/>
      <c r="I16" s="9"/>
    </row>
    <row r="17" spans="1:13" s="8" customFormat="1" ht="18" customHeight="1" x14ac:dyDescent="0.25">
      <c r="B17" s="9"/>
      <c r="E17" s="21"/>
      <c r="G17" s="9"/>
      <c r="H17" s="9"/>
      <c r="I17" s="9"/>
    </row>
    <row r="18" spans="1:13" s="21" customFormat="1" ht="18" customHeight="1" x14ac:dyDescent="0.25">
      <c r="B18" s="22"/>
      <c r="G18" s="22"/>
      <c r="H18" s="22"/>
      <c r="I18" s="22"/>
    </row>
    <row r="19" spans="1:13" ht="14.25" customHeight="1" x14ac:dyDescent="0.25">
      <c r="A19" s="144" t="s">
        <v>0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6"/>
    </row>
    <row r="20" spans="1:13" ht="29.25" customHeight="1" x14ac:dyDescent="0.25">
      <c r="A20" s="147" t="s">
        <v>1</v>
      </c>
      <c r="B20" s="148"/>
      <c r="C20" s="1" t="s">
        <v>2</v>
      </c>
      <c r="D20" s="1" t="s">
        <v>3</v>
      </c>
      <c r="E20" s="147" t="s">
        <v>4</v>
      </c>
      <c r="F20" s="161"/>
      <c r="G20" s="148"/>
      <c r="H20" s="147" t="s">
        <v>5</v>
      </c>
      <c r="I20" s="148"/>
      <c r="J20" s="1" t="s">
        <v>6</v>
      </c>
      <c r="K20" s="1" t="s">
        <v>7</v>
      </c>
      <c r="L20" s="1" t="s">
        <v>8</v>
      </c>
      <c r="M20" s="1" t="s">
        <v>9</v>
      </c>
    </row>
    <row r="21" spans="1:13" s="16" customFormat="1" ht="25.5" customHeight="1" x14ac:dyDescent="0.25">
      <c r="A21" s="137" t="s">
        <v>87</v>
      </c>
      <c r="B21" s="138"/>
      <c r="C21" s="17"/>
      <c r="D21" s="33" t="s">
        <v>49</v>
      </c>
      <c r="E21" s="139">
        <v>9781636091310</v>
      </c>
      <c r="F21" s="140"/>
      <c r="G21" s="141"/>
      <c r="H21" s="162"/>
      <c r="I21" s="163"/>
      <c r="J21" s="15">
        <v>29.99</v>
      </c>
      <c r="K21" s="17"/>
      <c r="L21" s="17"/>
      <c r="M21" s="17"/>
    </row>
    <row r="22" spans="1:13" s="16" customFormat="1" ht="25.5" customHeight="1" x14ac:dyDescent="0.25">
      <c r="A22" s="123" t="s">
        <v>88</v>
      </c>
      <c r="B22" s="124"/>
      <c r="C22" s="18"/>
      <c r="D22" s="34" t="s">
        <v>49</v>
      </c>
      <c r="E22" s="125">
        <v>9781636091327</v>
      </c>
      <c r="F22" s="126"/>
      <c r="G22" s="127"/>
      <c r="H22" s="164"/>
      <c r="I22" s="165"/>
      <c r="J22" s="12">
        <v>29.99</v>
      </c>
      <c r="K22" s="18"/>
      <c r="L22" s="18"/>
      <c r="M22" s="18"/>
    </row>
  </sheetData>
  <mergeCells count="12">
    <mergeCell ref="A19:M19"/>
    <mergeCell ref="A20:B20"/>
    <mergeCell ref="H20:I20"/>
    <mergeCell ref="G1:M1"/>
    <mergeCell ref="G2:M4"/>
    <mergeCell ref="E20:G20"/>
    <mergeCell ref="A21:B21"/>
    <mergeCell ref="E21:G21"/>
    <mergeCell ref="H21:I21"/>
    <mergeCell ref="A22:B22"/>
    <mergeCell ref="E22:G22"/>
    <mergeCell ref="H22:I22"/>
  </mergeCells>
  <pageMargins left="0.7" right="0.7" top="0.75" bottom="0.75" header="0.3" footer="0.3"/>
  <pageSetup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55CFE-51AA-4125-97AE-E63D60A44394}">
  <sheetPr>
    <pageSetUpPr fitToPage="1"/>
  </sheetPr>
  <dimension ref="A1:L22"/>
  <sheetViews>
    <sheetView workbookViewId="0"/>
  </sheetViews>
  <sheetFormatPr defaultRowHeight="13.2" x14ac:dyDescent="0.25"/>
  <cols>
    <col min="1" max="1" width="17.77734375" customWidth="1"/>
    <col min="2" max="2" width="12.21875" customWidth="1"/>
    <col min="3" max="3" width="14.109375" customWidth="1"/>
    <col min="5" max="5" width="6.5546875" customWidth="1"/>
    <col min="6" max="6" width="7.5546875" customWidth="1"/>
    <col min="7" max="7" width="4" customWidth="1"/>
    <col min="8" max="8" width="4.88671875" customWidth="1"/>
  </cols>
  <sheetData>
    <row r="1" spans="2:12" s="21" customFormat="1" ht="61.5" customHeight="1" thickBot="1" x14ac:dyDescent="0.4">
      <c r="B1" s="22"/>
      <c r="C1" s="23"/>
      <c r="D1" s="5"/>
      <c r="E1" s="5"/>
      <c r="F1" s="5"/>
      <c r="G1" s="56"/>
      <c r="H1" s="149" t="s">
        <v>269</v>
      </c>
      <c r="I1" s="150"/>
      <c r="J1" s="150"/>
      <c r="K1" s="150"/>
      <c r="L1" s="151"/>
    </row>
    <row r="2" spans="2:12" s="21" customFormat="1" ht="15" customHeight="1" x14ac:dyDescent="0.25">
      <c r="B2" s="22"/>
      <c r="D2" s="22"/>
      <c r="E2" s="22"/>
      <c r="F2" s="22"/>
      <c r="G2" s="57"/>
      <c r="H2" s="152" t="s">
        <v>268</v>
      </c>
      <c r="I2" s="153"/>
      <c r="J2" s="153"/>
      <c r="K2" s="153"/>
      <c r="L2" s="154"/>
    </row>
    <row r="3" spans="2:12" s="21" customFormat="1" ht="13.2" customHeight="1" x14ac:dyDescent="0.25">
      <c r="B3" s="22"/>
      <c r="D3" s="22"/>
      <c r="E3" s="22"/>
      <c r="F3" s="22"/>
      <c r="G3" s="57"/>
      <c r="H3" s="155"/>
      <c r="I3" s="156"/>
      <c r="J3" s="156"/>
      <c r="K3" s="156"/>
      <c r="L3" s="157"/>
    </row>
    <row r="4" spans="2:12" s="21" customFormat="1" ht="19.5" customHeight="1" thickBot="1" x14ac:dyDescent="0.3">
      <c r="B4" s="22"/>
      <c r="D4" s="22"/>
      <c r="E4" s="22"/>
      <c r="F4" s="22"/>
      <c r="G4" s="57"/>
      <c r="H4" s="158"/>
      <c r="I4" s="159"/>
      <c r="J4" s="159"/>
      <c r="K4" s="159"/>
      <c r="L4" s="160"/>
    </row>
    <row r="5" spans="2:12" s="21" customFormat="1" x14ac:dyDescent="0.25">
      <c r="B5" s="22"/>
      <c r="G5" s="22"/>
      <c r="H5" s="22"/>
    </row>
    <row r="6" spans="2:12" s="21" customFormat="1" x14ac:dyDescent="0.25">
      <c r="B6" s="22"/>
      <c r="G6" s="22"/>
      <c r="H6" s="22"/>
    </row>
    <row r="7" spans="2:12" s="21" customFormat="1" x14ac:dyDescent="0.25">
      <c r="B7" s="22"/>
      <c r="G7" s="22"/>
      <c r="H7" s="22"/>
    </row>
    <row r="8" spans="2:12" s="21" customFormat="1" x14ac:dyDescent="0.25">
      <c r="B8" s="22"/>
      <c r="G8" s="22"/>
      <c r="H8" s="22"/>
    </row>
    <row r="9" spans="2:12" s="21" customFormat="1" x14ac:dyDescent="0.25">
      <c r="B9" s="22"/>
      <c r="G9" s="22"/>
      <c r="H9" s="22"/>
    </row>
    <row r="10" spans="2:12" s="21" customFormat="1" x14ac:dyDescent="0.25">
      <c r="B10" s="22"/>
      <c r="G10" s="22"/>
      <c r="H10" s="22"/>
    </row>
    <row r="11" spans="2:12" s="21" customFormat="1" x14ac:dyDescent="0.25">
      <c r="B11" s="22"/>
      <c r="G11" s="22"/>
      <c r="H11" s="22"/>
    </row>
    <row r="12" spans="2:12" s="21" customFormat="1" x14ac:dyDescent="0.25">
      <c r="B12" s="22"/>
      <c r="G12" s="22"/>
      <c r="H12" s="22"/>
    </row>
    <row r="13" spans="2:12" s="21" customFormat="1" x14ac:dyDescent="0.25">
      <c r="B13" s="22"/>
      <c r="G13" s="22"/>
      <c r="H13" s="22"/>
    </row>
    <row r="14" spans="2:12" s="21" customFormat="1" x14ac:dyDescent="0.25">
      <c r="B14" s="22"/>
      <c r="G14" s="22"/>
      <c r="H14" s="22"/>
    </row>
    <row r="15" spans="2:12" s="21" customFormat="1" x14ac:dyDescent="0.25">
      <c r="B15" s="22"/>
      <c r="G15" s="22"/>
      <c r="H15" s="22"/>
    </row>
    <row r="16" spans="2:12" s="21" customFormat="1" ht="18" customHeight="1" x14ac:dyDescent="0.25">
      <c r="B16" s="22"/>
      <c r="G16" s="22"/>
      <c r="H16" s="22"/>
    </row>
    <row r="17" spans="1:12" s="21" customFormat="1" ht="18" customHeight="1" x14ac:dyDescent="0.25">
      <c r="B17" s="22"/>
      <c r="G17" s="22"/>
      <c r="H17" s="22"/>
    </row>
    <row r="18" spans="1:12" s="16" customFormat="1" ht="14.25" customHeight="1" x14ac:dyDescent="0.25">
      <c r="A18" s="170" t="s">
        <v>0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2"/>
    </row>
    <row r="19" spans="1:12" s="16" customFormat="1" ht="29.25" customHeight="1" x14ac:dyDescent="0.25">
      <c r="A19" s="173" t="s">
        <v>1</v>
      </c>
      <c r="B19" s="174"/>
      <c r="C19" s="58" t="s">
        <v>2</v>
      </c>
      <c r="D19" s="58" t="s">
        <v>3</v>
      </c>
      <c r="E19" s="173" t="s">
        <v>4</v>
      </c>
      <c r="F19" s="175"/>
      <c r="G19" s="173" t="s">
        <v>5</v>
      </c>
      <c r="H19" s="174"/>
      <c r="I19" s="58" t="s">
        <v>6</v>
      </c>
      <c r="J19" s="58" t="s">
        <v>7</v>
      </c>
      <c r="K19" s="58" t="s">
        <v>8</v>
      </c>
      <c r="L19" s="58" t="s">
        <v>9</v>
      </c>
    </row>
    <row r="20" spans="1:12" s="16" customFormat="1" ht="24" customHeight="1" x14ac:dyDescent="0.25">
      <c r="A20" s="137" t="s">
        <v>89</v>
      </c>
      <c r="B20" s="138"/>
      <c r="C20" s="17"/>
      <c r="D20" s="17"/>
      <c r="E20" s="166">
        <v>98111422255</v>
      </c>
      <c r="F20" s="167"/>
      <c r="G20" s="162"/>
      <c r="H20" s="163"/>
      <c r="I20" s="15">
        <v>12.99</v>
      </c>
      <c r="J20" s="17"/>
      <c r="K20" s="17"/>
      <c r="L20" s="17"/>
    </row>
    <row r="21" spans="1:12" s="16" customFormat="1" ht="24" customHeight="1" x14ac:dyDescent="0.25">
      <c r="A21" s="123" t="s">
        <v>90</v>
      </c>
      <c r="B21" s="124"/>
      <c r="C21" s="18"/>
      <c r="D21" s="18"/>
      <c r="E21" s="168">
        <v>98111422323</v>
      </c>
      <c r="F21" s="169"/>
      <c r="G21" s="164"/>
      <c r="H21" s="165"/>
      <c r="I21" s="12">
        <v>7.5</v>
      </c>
      <c r="J21" s="18"/>
      <c r="K21" s="18"/>
      <c r="L21" s="18"/>
    </row>
    <row r="22" spans="1:12" s="16" customFormat="1" ht="24" customHeight="1" x14ac:dyDescent="0.25">
      <c r="A22" s="137" t="s">
        <v>91</v>
      </c>
      <c r="B22" s="138"/>
      <c r="C22" s="17"/>
      <c r="D22" s="17"/>
      <c r="E22" s="166">
        <v>98111422354</v>
      </c>
      <c r="F22" s="167"/>
      <c r="G22" s="162"/>
      <c r="H22" s="163"/>
      <c r="I22" s="15">
        <v>19.989999999999998</v>
      </c>
      <c r="J22" s="17"/>
      <c r="K22" s="17"/>
      <c r="L22" s="17"/>
    </row>
  </sheetData>
  <mergeCells count="15">
    <mergeCell ref="H1:L1"/>
    <mergeCell ref="H2:L4"/>
    <mergeCell ref="A18:L18"/>
    <mergeCell ref="A19:B19"/>
    <mergeCell ref="E19:F19"/>
    <mergeCell ref="G19:H19"/>
    <mergeCell ref="A22:B22"/>
    <mergeCell ref="E22:F22"/>
    <mergeCell ref="G22:H22"/>
    <mergeCell ref="A20:B20"/>
    <mergeCell ref="E20:F20"/>
    <mergeCell ref="G20:H20"/>
    <mergeCell ref="A21:B21"/>
    <mergeCell ref="E21:F21"/>
    <mergeCell ref="G21:H21"/>
  </mergeCells>
  <pageMargins left="0.7" right="0.7" top="0.75" bottom="0.75" header="0.3" footer="0.3"/>
  <pageSetup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802D-0AA2-460E-9362-571E83517437}">
  <sheetPr>
    <pageSetUpPr fitToPage="1"/>
  </sheetPr>
  <dimension ref="A1:N30"/>
  <sheetViews>
    <sheetView workbookViewId="0">
      <selection activeCell="A28" sqref="A28:B28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8.77734375" style="16"/>
  </cols>
  <sheetData>
    <row r="1" spans="2:13" s="21" customFormat="1" ht="61.5" customHeight="1" thickBot="1" x14ac:dyDescent="0.4">
      <c r="B1" s="22"/>
      <c r="C1" s="23"/>
      <c r="D1" s="5"/>
      <c r="E1" s="5"/>
      <c r="F1" s="5"/>
      <c r="G1" s="149" t="s">
        <v>29</v>
      </c>
      <c r="H1" s="150"/>
      <c r="I1" s="150"/>
      <c r="J1" s="150"/>
      <c r="K1" s="150"/>
      <c r="L1" s="150"/>
      <c r="M1" s="151"/>
    </row>
    <row r="2" spans="2:13" s="21" customFormat="1" ht="55.95" customHeight="1" thickBot="1" x14ac:dyDescent="0.3">
      <c r="B2" s="22"/>
      <c r="D2" s="25"/>
      <c r="E2" s="25"/>
      <c r="F2" s="25"/>
      <c r="G2" s="176" t="s">
        <v>17</v>
      </c>
      <c r="H2" s="177"/>
      <c r="I2" s="177"/>
      <c r="J2" s="177"/>
      <c r="K2" s="177"/>
      <c r="L2" s="177"/>
      <c r="M2" s="178"/>
    </row>
    <row r="3" spans="2:13" s="21" customFormat="1" x14ac:dyDescent="0.25">
      <c r="B3" s="22"/>
      <c r="D3" s="11"/>
      <c r="E3" s="11"/>
      <c r="F3" s="11"/>
      <c r="G3" s="11"/>
      <c r="H3" s="11"/>
      <c r="I3" s="11"/>
      <c r="J3" s="42"/>
      <c r="K3" s="42"/>
      <c r="L3" s="42"/>
      <c r="M3" s="42"/>
    </row>
    <row r="4" spans="2:13" s="21" customFormat="1" x14ac:dyDescent="0.25">
      <c r="B4" s="22"/>
      <c r="D4" s="11"/>
      <c r="E4" s="11"/>
      <c r="F4" s="11"/>
      <c r="G4" s="11"/>
      <c r="H4" s="11"/>
      <c r="I4" s="11"/>
      <c r="J4" s="42"/>
      <c r="K4" s="42"/>
      <c r="L4" s="42"/>
      <c r="M4" s="42"/>
    </row>
    <row r="5" spans="2:13" s="21" customFormat="1" x14ac:dyDescent="0.25">
      <c r="B5" s="22"/>
      <c r="G5" s="22"/>
      <c r="H5" s="22"/>
    </row>
    <row r="6" spans="2:13" s="21" customFormat="1" x14ac:dyDescent="0.25">
      <c r="B6" s="22"/>
      <c r="G6" s="22"/>
      <c r="H6" s="22"/>
    </row>
    <row r="7" spans="2:13" s="21" customFormat="1" x14ac:dyDescent="0.25">
      <c r="B7" s="22"/>
      <c r="G7" s="22"/>
      <c r="H7" s="22"/>
    </row>
    <row r="8" spans="2:13" s="21" customFormat="1" x14ac:dyDescent="0.25">
      <c r="B8" s="22"/>
      <c r="G8" s="22"/>
      <c r="H8" s="22"/>
    </row>
    <row r="9" spans="2:13" s="21" customFormat="1" x14ac:dyDescent="0.25">
      <c r="B9" s="22"/>
      <c r="G9" s="22"/>
      <c r="H9" s="22"/>
    </row>
    <row r="10" spans="2:13" s="21" customFormat="1" x14ac:dyDescent="0.25">
      <c r="B10" s="22"/>
      <c r="G10" s="22"/>
      <c r="H10" s="22"/>
    </row>
    <row r="11" spans="2:13" s="21" customFormat="1" x14ac:dyDescent="0.25">
      <c r="B11" s="22"/>
      <c r="G11" s="22"/>
      <c r="H11" s="22"/>
    </row>
    <row r="12" spans="2:13" s="21" customFormat="1" x14ac:dyDescent="0.25">
      <c r="B12" s="22"/>
      <c r="G12" s="22"/>
      <c r="H12" s="22"/>
    </row>
    <row r="13" spans="2:13" s="21" customFormat="1" x14ac:dyDescent="0.25">
      <c r="B13" s="22"/>
      <c r="G13" s="22"/>
      <c r="H13" s="22"/>
    </row>
    <row r="14" spans="2:13" s="21" customFormat="1" x14ac:dyDescent="0.25">
      <c r="B14" s="22"/>
      <c r="G14" s="22"/>
      <c r="H14" s="22"/>
    </row>
    <row r="15" spans="2:13" s="21" customFormat="1" x14ac:dyDescent="0.25">
      <c r="B15" s="22"/>
      <c r="G15" s="22"/>
      <c r="H15" s="22"/>
    </row>
    <row r="16" spans="2:13" s="21" customFormat="1" x14ac:dyDescent="0.25">
      <c r="B16" s="22"/>
      <c r="G16" s="22"/>
      <c r="H16" s="22"/>
    </row>
    <row r="17" spans="1:14" ht="14.25" customHeight="1" x14ac:dyDescent="0.25">
      <c r="A17" s="182" t="s">
        <v>0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4"/>
    </row>
    <row r="18" spans="1:14" ht="29.25" customHeight="1" x14ac:dyDescent="0.25">
      <c r="A18" s="185" t="s">
        <v>1</v>
      </c>
      <c r="B18" s="186"/>
      <c r="C18" s="28" t="s">
        <v>2</v>
      </c>
      <c r="D18" s="28" t="s">
        <v>3</v>
      </c>
      <c r="E18" s="179" t="s">
        <v>4</v>
      </c>
      <c r="F18" s="180"/>
      <c r="G18" s="181"/>
      <c r="H18" s="185" t="s">
        <v>5</v>
      </c>
      <c r="I18" s="186"/>
      <c r="J18" s="28" t="s">
        <v>6</v>
      </c>
      <c r="K18" s="28" t="s">
        <v>7</v>
      </c>
      <c r="L18" s="28" t="s">
        <v>8</v>
      </c>
      <c r="M18" s="28" t="s">
        <v>9</v>
      </c>
    </row>
    <row r="19" spans="1:14" ht="25.2" customHeight="1" x14ac:dyDescent="0.25">
      <c r="A19" s="137" t="s">
        <v>92</v>
      </c>
      <c r="B19" s="138"/>
      <c r="C19" s="19"/>
      <c r="D19" s="19"/>
      <c r="E19" s="139">
        <v>785525310093</v>
      </c>
      <c r="F19" s="140"/>
      <c r="G19" s="141"/>
      <c r="H19" s="162"/>
      <c r="I19" s="163"/>
      <c r="J19" s="15">
        <v>13.99</v>
      </c>
      <c r="K19" s="17"/>
      <c r="L19" s="17"/>
      <c r="M19" s="17"/>
      <c r="N19" s="44"/>
    </row>
    <row r="20" spans="1:14" ht="25.2" customHeight="1" x14ac:dyDescent="0.25">
      <c r="A20" s="123" t="s">
        <v>93</v>
      </c>
      <c r="B20" s="124"/>
      <c r="C20" s="20"/>
      <c r="D20" s="20"/>
      <c r="E20" s="125">
        <v>785525311205</v>
      </c>
      <c r="F20" s="126"/>
      <c r="G20" s="127"/>
      <c r="H20" s="164"/>
      <c r="I20" s="165"/>
      <c r="J20" s="12">
        <v>21.99</v>
      </c>
      <c r="K20" s="47"/>
      <c r="L20" s="47"/>
      <c r="M20" s="47"/>
      <c r="N20" s="46"/>
    </row>
    <row r="21" spans="1:14" ht="25.2" customHeight="1" x14ac:dyDescent="0.25">
      <c r="A21" s="137" t="s">
        <v>94</v>
      </c>
      <c r="B21" s="138"/>
      <c r="C21" s="19"/>
      <c r="D21" s="19"/>
      <c r="E21" s="139">
        <v>785525310758</v>
      </c>
      <c r="F21" s="140"/>
      <c r="G21" s="141"/>
      <c r="H21" s="162"/>
      <c r="I21" s="163"/>
      <c r="J21" s="15">
        <v>13.99</v>
      </c>
      <c r="K21" s="17"/>
      <c r="L21" s="17"/>
      <c r="M21" s="17"/>
      <c r="N21" s="44"/>
    </row>
    <row r="22" spans="1:14" ht="25.2" customHeight="1" x14ac:dyDescent="0.25">
      <c r="A22" s="123" t="s">
        <v>95</v>
      </c>
      <c r="B22" s="124"/>
      <c r="C22" s="20"/>
      <c r="D22" s="20"/>
      <c r="E22" s="125">
        <v>785525311373</v>
      </c>
      <c r="F22" s="126"/>
      <c r="G22" s="127"/>
      <c r="H22" s="164"/>
      <c r="I22" s="165"/>
      <c r="J22" s="12">
        <v>16.989999999999998</v>
      </c>
      <c r="K22" s="47"/>
      <c r="L22" s="47"/>
      <c r="M22" s="47"/>
      <c r="N22" s="46"/>
    </row>
    <row r="23" spans="1:14" ht="25.2" customHeight="1" x14ac:dyDescent="0.25">
      <c r="A23" s="137" t="s">
        <v>96</v>
      </c>
      <c r="B23" s="138"/>
      <c r="C23" s="19"/>
      <c r="D23" s="19"/>
      <c r="E23" s="139">
        <v>785525309356</v>
      </c>
      <c r="F23" s="140"/>
      <c r="G23" s="141"/>
      <c r="H23" s="162"/>
      <c r="I23" s="163"/>
      <c r="J23" s="15">
        <v>21.99</v>
      </c>
      <c r="K23" s="45"/>
      <c r="L23" s="45"/>
      <c r="M23" s="45"/>
      <c r="N23" s="46"/>
    </row>
    <row r="24" spans="1:14" ht="25.2" customHeight="1" x14ac:dyDescent="0.25">
      <c r="A24" s="123" t="s">
        <v>97</v>
      </c>
      <c r="B24" s="124"/>
      <c r="C24" s="20"/>
      <c r="D24" s="20"/>
      <c r="E24" s="125">
        <v>785525309325</v>
      </c>
      <c r="F24" s="126"/>
      <c r="G24" s="127"/>
      <c r="H24" s="164"/>
      <c r="I24" s="165"/>
      <c r="J24" s="12">
        <v>17.989999999999998</v>
      </c>
      <c r="K24" s="18"/>
      <c r="L24" s="18"/>
      <c r="M24" s="18"/>
      <c r="N24" s="44"/>
    </row>
    <row r="25" spans="1:14" ht="25.2" customHeight="1" x14ac:dyDescent="0.25">
      <c r="A25" s="137" t="s">
        <v>98</v>
      </c>
      <c r="B25" s="138"/>
      <c r="C25" s="19"/>
      <c r="D25" s="19"/>
      <c r="E25" s="139">
        <v>785525310833</v>
      </c>
      <c r="F25" s="140"/>
      <c r="G25" s="141"/>
      <c r="H25" s="162"/>
      <c r="I25" s="163"/>
      <c r="J25" s="15">
        <v>17.989999999999998</v>
      </c>
      <c r="K25" s="17"/>
      <c r="L25" s="17"/>
      <c r="M25" s="17"/>
      <c r="N25" s="44"/>
    </row>
    <row r="26" spans="1:14" ht="25.2" customHeight="1" x14ac:dyDescent="0.25">
      <c r="A26" s="123" t="s">
        <v>99</v>
      </c>
      <c r="B26" s="124"/>
      <c r="C26" s="20"/>
      <c r="D26" s="20"/>
      <c r="E26" s="125">
        <v>785525309363</v>
      </c>
      <c r="F26" s="126"/>
      <c r="G26" s="127"/>
      <c r="H26" s="164"/>
      <c r="I26" s="165"/>
      <c r="J26" s="12">
        <v>21.99</v>
      </c>
      <c r="K26" s="18"/>
      <c r="L26" s="18"/>
      <c r="M26" s="18"/>
      <c r="N26" s="44"/>
    </row>
    <row r="27" spans="1:14" ht="25.2" customHeight="1" x14ac:dyDescent="0.25">
      <c r="A27" s="137" t="s">
        <v>100</v>
      </c>
      <c r="B27" s="138"/>
      <c r="C27" s="19"/>
      <c r="D27" s="19"/>
      <c r="E27" s="139">
        <v>785525311519</v>
      </c>
      <c r="F27" s="140"/>
      <c r="G27" s="141"/>
      <c r="H27" s="162"/>
      <c r="I27" s="163"/>
      <c r="J27" s="15">
        <v>11.99</v>
      </c>
      <c r="K27" s="17"/>
      <c r="L27" s="17"/>
      <c r="M27" s="17"/>
      <c r="N27" s="44"/>
    </row>
    <row r="28" spans="1:14" ht="25.2" customHeight="1" x14ac:dyDescent="0.25">
      <c r="A28" s="123" t="s">
        <v>101</v>
      </c>
      <c r="B28" s="124"/>
      <c r="C28" s="20"/>
      <c r="D28" s="20"/>
      <c r="E28" s="125">
        <v>785525311540</v>
      </c>
      <c r="F28" s="126"/>
      <c r="G28" s="127"/>
      <c r="H28" s="164"/>
      <c r="I28" s="165"/>
      <c r="J28" s="12">
        <v>11.99</v>
      </c>
      <c r="K28" s="18"/>
      <c r="L28" s="18"/>
      <c r="M28" s="18"/>
      <c r="N28" s="44"/>
    </row>
    <row r="29" spans="1:14" ht="25.2" customHeight="1" x14ac:dyDescent="0.25">
      <c r="A29" s="137" t="s">
        <v>102</v>
      </c>
      <c r="B29" s="138"/>
      <c r="C29" s="19"/>
      <c r="D29" s="19"/>
      <c r="E29" s="139">
        <v>785525311601</v>
      </c>
      <c r="F29" s="140"/>
      <c r="G29" s="141"/>
      <c r="H29" s="162"/>
      <c r="I29" s="163"/>
      <c r="J29" s="15">
        <v>11.99</v>
      </c>
      <c r="K29" s="17"/>
      <c r="L29" s="17"/>
      <c r="M29" s="17"/>
      <c r="N29" s="44"/>
    </row>
    <row r="30" spans="1:14" ht="25.2" customHeight="1" x14ac:dyDescent="0.25">
      <c r="A30" s="123" t="s">
        <v>103</v>
      </c>
      <c r="B30" s="124"/>
      <c r="C30" s="20"/>
      <c r="D30" s="20"/>
      <c r="E30" s="125">
        <v>785525311625</v>
      </c>
      <c r="F30" s="126"/>
      <c r="G30" s="127"/>
      <c r="H30" s="164"/>
      <c r="I30" s="165"/>
      <c r="J30" s="12">
        <v>11.99</v>
      </c>
      <c r="K30" s="18"/>
      <c r="L30" s="18"/>
      <c r="M30" s="18"/>
      <c r="N30" s="44"/>
    </row>
  </sheetData>
  <mergeCells count="42">
    <mergeCell ref="A19:B19"/>
    <mergeCell ref="E19:G19"/>
    <mergeCell ref="H19:I19"/>
    <mergeCell ref="A20:B20"/>
    <mergeCell ref="G1:M1"/>
    <mergeCell ref="G2:M2"/>
    <mergeCell ref="E18:G18"/>
    <mergeCell ref="A17:M17"/>
    <mergeCell ref="A18:B18"/>
    <mergeCell ref="H18:I18"/>
    <mergeCell ref="E20:G20"/>
    <mergeCell ref="H20:I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30:B30"/>
    <mergeCell ref="E30:G30"/>
    <mergeCell ref="H30:I30"/>
    <mergeCell ref="A28:B28"/>
    <mergeCell ref="E28:G28"/>
    <mergeCell ref="H28:I28"/>
    <mergeCell ref="A29:B29"/>
    <mergeCell ref="E29:G29"/>
    <mergeCell ref="H29:I29"/>
  </mergeCells>
  <pageMargins left="0.7" right="0.7" top="0.75" bottom="0.75" header="0.3" footer="0.3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1"/>
  <sheetViews>
    <sheetView workbookViewId="0">
      <selection activeCell="C1" sqref="C1"/>
    </sheetView>
  </sheetViews>
  <sheetFormatPr defaultRowHeight="13.2" x14ac:dyDescent="0.25"/>
  <cols>
    <col min="1" max="1" width="11.77734375" customWidth="1"/>
    <col min="2" max="2" width="18.77734375" customWidth="1"/>
    <col min="3" max="3" width="21.441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6640625" customWidth="1"/>
    <col min="11" max="11" width="10.77734375" customWidth="1"/>
    <col min="12" max="12" width="8.109375" customWidth="1"/>
    <col min="13" max="13" width="10.6640625" customWidth="1"/>
    <col min="14" max="14" width="7.109375" customWidth="1"/>
  </cols>
  <sheetData>
    <row r="1" spans="2:13" s="2" customFormat="1" ht="78.599999999999994" customHeight="1" thickBot="1" x14ac:dyDescent="0.45">
      <c r="B1" s="3"/>
      <c r="C1" s="4"/>
      <c r="D1" s="13"/>
      <c r="E1" s="13"/>
      <c r="F1" s="6"/>
      <c r="G1" s="149" t="s">
        <v>30</v>
      </c>
      <c r="H1" s="150"/>
      <c r="I1" s="150"/>
      <c r="J1" s="150"/>
      <c r="K1" s="150"/>
      <c r="L1" s="150"/>
      <c r="M1" s="151"/>
    </row>
    <row r="2" spans="2:13" s="2" customFormat="1" ht="14.4" customHeight="1" x14ac:dyDescent="0.3">
      <c r="B2" s="3"/>
      <c r="C2" s="4"/>
      <c r="D2" s="7"/>
      <c r="E2" s="7"/>
      <c r="F2" s="7"/>
      <c r="G2" s="188" t="s">
        <v>13</v>
      </c>
      <c r="H2" s="189"/>
      <c r="I2" s="189"/>
      <c r="J2" s="189"/>
      <c r="K2" s="189"/>
      <c r="L2" s="189"/>
      <c r="M2" s="190"/>
    </row>
    <row r="3" spans="2:13" s="2" customFormat="1" ht="14.4" x14ac:dyDescent="0.3">
      <c r="B3" s="3"/>
      <c r="C3" s="4"/>
      <c r="D3" s="7"/>
      <c r="E3" s="7"/>
      <c r="F3" s="7"/>
      <c r="G3" s="191"/>
      <c r="H3" s="192"/>
      <c r="I3" s="192"/>
      <c r="J3" s="192"/>
      <c r="K3" s="192"/>
      <c r="L3" s="192"/>
      <c r="M3" s="193"/>
    </row>
    <row r="4" spans="2:13" s="2" customFormat="1" ht="14.4" x14ac:dyDescent="0.3">
      <c r="B4" s="3"/>
      <c r="C4" s="4"/>
      <c r="D4" s="7"/>
      <c r="E4" s="7"/>
      <c r="F4" s="7"/>
      <c r="G4" s="191"/>
      <c r="H4" s="192"/>
      <c r="I4" s="192"/>
      <c r="J4" s="192"/>
      <c r="K4" s="192"/>
      <c r="L4" s="192"/>
      <c r="M4" s="193"/>
    </row>
    <row r="5" spans="2:13" s="2" customFormat="1" ht="15" thickBot="1" x14ac:dyDescent="0.35">
      <c r="B5" s="3"/>
      <c r="C5" s="4"/>
      <c r="D5" s="7"/>
      <c r="E5" s="7"/>
      <c r="F5" s="7"/>
      <c r="G5" s="194"/>
      <c r="H5" s="195"/>
      <c r="I5" s="195"/>
      <c r="J5" s="195"/>
      <c r="K5" s="195"/>
      <c r="L5" s="195"/>
      <c r="M5" s="196"/>
    </row>
    <row r="6" spans="2:13" s="2" customFormat="1" ht="14.4" x14ac:dyDescent="0.3">
      <c r="B6" s="3"/>
      <c r="C6" s="4"/>
      <c r="G6" s="3"/>
      <c r="H6" s="3"/>
      <c r="I6" s="14"/>
    </row>
    <row r="7" spans="2:13" s="2" customFormat="1" ht="14.4" x14ac:dyDescent="0.3">
      <c r="B7" s="3"/>
      <c r="C7" s="4"/>
      <c r="G7" s="3"/>
      <c r="H7" s="3"/>
      <c r="I7" s="14"/>
    </row>
    <row r="8" spans="2:13" s="2" customFormat="1" ht="14.4" x14ac:dyDescent="0.3">
      <c r="B8" s="3"/>
      <c r="C8" s="4"/>
      <c r="G8" s="3"/>
      <c r="H8" s="3"/>
      <c r="I8" s="14"/>
    </row>
    <row r="9" spans="2:13" s="2" customFormat="1" ht="14.4" x14ac:dyDescent="0.3">
      <c r="B9" s="3"/>
      <c r="C9" s="4"/>
      <c r="G9" s="3"/>
      <c r="H9" s="3"/>
      <c r="I9" s="14"/>
    </row>
    <row r="10" spans="2:13" s="2" customFormat="1" ht="14.4" x14ac:dyDescent="0.3">
      <c r="B10" s="3"/>
      <c r="C10" s="4"/>
      <c r="G10" s="3"/>
      <c r="H10" s="3"/>
      <c r="I10" s="14"/>
    </row>
    <row r="11" spans="2:13" s="2" customFormat="1" ht="14.4" x14ac:dyDescent="0.3">
      <c r="B11" s="3"/>
      <c r="C11" s="4"/>
      <c r="G11" s="3"/>
      <c r="H11" s="3"/>
      <c r="I11" s="14"/>
    </row>
    <row r="12" spans="2:13" s="2" customFormat="1" ht="14.4" x14ac:dyDescent="0.3">
      <c r="B12" s="3"/>
      <c r="C12" s="4"/>
      <c r="G12" s="3"/>
      <c r="H12" s="3"/>
      <c r="I12" s="14"/>
    </row>
    <row r="13" spans="2:13" s="2" customFormat="1" ht="14.4" x14ac:dyDescent="0.3">
      <c r="B13" s="3"/>
      <c r="C13" s="4"/>
      <c r="G13" s="3"/>
      <c r="H13" s="3"/>
      <c r="I13" s="14"/>
    </row>
    <row r="14" spans="2:13" s="2" customFormat="1" ht="14.4" x14ac:dyDescent="0.3">
      <c r="B14" s="3"/>
      <c r="C14" s="4"/>
      <c r="G14" s="3"/>
      <c r="H14" s="3"/>
      <c r="I14" s="14"/>
    </row>
    <row r="15" spans="2:13" s="2" customFormat="1" ht="14.4" x14ac:dyDescent="0.3">
      <c r="B15" s="3"/>
      <c r="C15" s="4"/>
      <c r="G15" s="3"/>
      <c r="H15" s="3"/>
      <c r="I15" s="14"/>
    </row>
    <row r="16" spans="2:13" s="2" customFormat="1" ht="14.4" x14ac:dyDescent="0.3">
      <c r="B16" s="3"/>
      <c r="C16" s="4"/>
      <c r="G16" s="3"/>
      <c r="H16" s="3"/>
      <c r="I16" s="14"/>
    </row>
    <row r="17" spans="1:13" s="2" customFormat="1" ht="14.4" x14ac:dyDescent="0.3">
      <c r="B17" s="3"/>
      <c r="C17" s="4"/>
      <c r="G17" s="3"/>
      <c r="H17" s="3"/>
      <c r="I17" s="14"/>
    </row>
    <row r="18" spans="1:13" s="2" customFormat="1" ht="14.4" x14ac:dyDescent="0.3">
      <c r="B18" s="3"/>
      <c r="C18" s="4"/>
      <c r="G18" s="3"/>
      <c r="H18" s="3"/>
      <c r="I18" s="14"/>
    </row>
    <row r="19" spans="1:13" ht="14.25" customHeight="1" x14ac:dyDescent="0.25">
      <c r="A19" s="144" t="s">
        <v>0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6"/>
    </row>
    <row r="20" spans="1:13" ht="29.25" customHeight="1" x14ac:dyDescent="0.25">
      <c r="A20" s="147" t="s">
        <v>1</v>
      </c>
      <c r="B20" s="148"/>
      <c r="C20" s="1" t="s">
        <v>2</v>
      </c>
      <c r="D20" s="1" t="s">
        <v>3</v>
      </c>
      <c r="E20" s="147" t="s">
        <v>4</v>
      </c>
      <c r="F20" s="161"/>
      <c r="G20" s="148"/>
      <c r="H20" s="147" t="s">
        <v>5</v>
      </c>
      <c r="I20" s="148"/>
      <c r="J20" s="1" t="s">
        <v>6</v>
      </c>
      <c r="K20" s="1" t="s">
        <v>7</v>
      </c>
      <c r="L20" s="1" t="s">
        <v>8</v>
      </c>
      <c r="M20" s="1" t="s">
        <v>9</v>
      </c>
    </row>
    <row r="21" spans="1:13" s="16" customFormat="1" ht="15.9" customHeight="1" x14ac:dyDescent="0.25">
      <c r="A21" s="137" t="s">
        <v>104</v>
      </c>
      <c r="B21" s="138"/>
      <c r="C21" s="32" t="s">
        <v>105</v>
      </c>
      <c r="D21" s="33" t="s">
        <v>106</v>
      </c>
      <c r="E21" s="139">
        <v>602438438426</v>
      </c>
      <c r="F21" s="140"/>
      <c r="G21" s="141"/>
      <c r="H21" s="162"/>
      <c r="I21" s="163"/>
      <c r="J21" s="15">
        <v>11.99</v>
      </c>
      <c r="K21" s="15">
        <v>7.99</v>
      </c>
      <c r="L21" s="45"/>
      <c r="M21" s="45"/>
    </row>
    <row r="22" spans="1:13" s="16" customFormat="1" ht="23.1" customHeight="1" x14ac:dyDescent="0.25">
      <c r="A22" s="123" t="s">
        <v>107</v>
      </c>
      <c r="B22" s="124"/>
      <c r="C22" s="35" t="s">
        <v>108</v>
      </c>
      <c r="D22" s="34" t="s">
        <v>106</v>
      </c>
      <c r="E22" s="125">
        <v>602507447205</v>
      </c>
      <c r="F22" s="126"/>
      <c r="G22" s="127"/>
      <c r="H22" s="164"/>
      <c r="I22" s="165"/>
      <c r="J22" s="12">
        <v>11.99</v>
      </c>
      <c r="K22" s="12">
        <v>7.99</v>
      </c>
      <c r="L22" s="18"/>
      <c r="M22" s="18"/>
    </row>
    <row r="23" spans="1:13" s="16" customFormat="1" ht="23.1" customHeight="1" x14ac:dyDescent="0.25">
      <c r="A23" s="137" t="s">
        <v>109</v>
      </c>
      <c r="B23" s="138"/>
      <c r="C23" s="32" t="s">
        <v>110</v>
      </c>
      <c r="D23" s="33" t="s">
        <v>106</v>
      </c>
      <c r="E23" s="139">
        <v>602445363575</v>
      </c>
      <c r="F23" s="140"/>
      <c r="G23" s="141"/>
      <c r="H23" s="162"/>
      <c r="I23" s="163"/>
      <c r="J23" s="15">
        <v>9.99</v>
      </c>
      <c r="K23" s="19"/>
      <c r="L23" s="17"/>
      <c r="M23" s="17"/>
    </row>
    <row r="24" spans="1:13" s="16" customFormat="1" ht="15.9" customHeight="1" x14ac:dyDescent="0.25">
      <c r="A24" s="123" t="s">
        <v>111</v>
      </c>
      <c r="B24" s="124"/>
      <c r="C24" s="35" t="s">
        <v>112</v>
      </c>
      <c r="D24" s="34" t="s">
        <v>106</v>
      </c>
      <c r="E24" s="125">
        <v>792755636824</v>
      </c>
      <c r="F24" s="126"/>
      <c r="G24" s="127"/>
      <c r="H24" s="164"/>
      <c r="I24" s="165"/>
      <c r="J24" s="12">
        <v>11.99</v>
      </c>
      <c r="K24" s="20"/>
      <c r="L24" s="47"/>
      <c r="M24" s="47"/>
    </row>
    <row r="25" spans="1:13" s="16" customFormat="1" ht="23.1" customHeight="1" x14ac:dyDescent="0.25">
      <c r="A25" s="137" t="s">
        <v>113</v>
      </c>
      <c r="B25" s="138"/>
      <c r="C25" s="32" t="s">
        <v>114</v>
      </c>
      <c r="D25" s="33" t="s">
        <v>106</v>
      </c>
      <c r="E25" s="139">
        <v>617884948023</v>
      </c>
      <c r="F25" s="140"/>
      <c r="G25" s="141"/>
      <c r="H25" s="162"/>
      <c r="I25" s="163"/>
      <c r="J25" s="15">
        <v>13.99</v>
      </c>
      <c r="K25" s="19"/>
      <c r="L25" s="17"/>
      <c r="M25" s="17"/>
    </row>
    <row r="26" spans="1:13" s="16" customFormat="1" ht="23.1" customHeight="1" x14ac:dyDescent="0.25">
      <c r="A26" s="123" t="s">
        <v>115</v>
      </c>
      <c r="B26" s="124"/>
      <c r="C26" s="35" t="s">
        <v>114</v>
      </c>
      <c r="D26" s="34" t="s">
        <v>116</v>
      </c>
      <c r="E26" s="125">
        <v>617884948191</v>
      </c>
      <c r="F26" s="126"/>
      <c r="G26" s="127"/>
      <c r="H26" s="164"/>
      <c r="I26" s="165"/>
      <c r="J26" s="12">
        <v>19.989999999999998</v>
      </c>
      <c r="K26" s="20"/>
      <c r="L26" s="18"/>
      <c r="M26" s="18"/>
    </row>
    <row r="27" spans="1:13" s="16" customFormat="1" ht="24" customHeight="1" x14ac:dyDescent="0.25">
      <c r="A27" s="137" t="s">
        <v>117</v>
      </c>
      <c r="B27" s="138"/>
      <c r="C27" s="32" t="s">
        <v>118</v>
      </c>
      <c r="D27" s="33" t="s">
        <v>106</v>
      </c>
      <c r="E27" s="139">
        <v>602445225903</v>
      </c>
      <c r="F27" s="140"/>
      <c r="G27" s="141"/>
      <c r="H27" s="162"/>
      <c r="I27" s="163"/>
      <c r="J27" s="15">
        <v>9.99</v>
      </c>
      <c r="K27" s="19"/>
      <c r="L27" s="17"/>
      <c r="M27" s="17"/>
    </row>
    <row r="28" spans="1:13" s="16" customFormat="1" ht="15.9" customHeight="1" x14ac:dyDescent="0.25">
      <c r="A28" s="123" t="s">
        <v>119</v>
      </c>
      <c r="B28" s="124"/>
      <c r="C28" s="18"/>
      <c r="D28" s="34" t="s">
        <v>116</v>
      </c>
      <c r="E28" s="168">
        <v>31398332084</v>
      </c>
      <c r="F28" s="169"/>
      <c r="G28" s="187"/>
      <c r="H28" s="164"/>
      <c r="I28" s="165"/>
      <c r="J28" s="12">
        <v>29.99</v>
      </c>
      <c r="K28" s="12">
        <v>19.989999999999998</v>
      </c>
      <c r="L28" s="47"/>
      <c r="M28" s="47"/>
    </row>
    <row r="29" spans="1:13" s="16" customFormat="1" ht="15.9" customHeight="1" x14ac:dyDescent="0.25">
      <c r="A29" s="137" t="s">
        <v>120</v>
      </c>
      <c r="B29" s="138"/>
      <c r="C29" s="32" t="s">
        <v>121</v>
      </c>
      <c r="D29" s="33" t="s">
        <v>116</v>
      </c>
      <c r="E29" s="139">
        <v>820413113490</v>
      </c>
      <c r="F29" s="140"/>
      <c r="G29" s="141"/>
      <c r="H29" s="162"/>
      <c r="I29" s="163"/>
      <c r="J29" s="15">
        <v>9.99</v>
      </c>
      <c r="K29" s="15">
        <v>5</v>
      </c>
      <c r="L29" s="45"/>
      <c r="M29" s="45"/>
    </row>
    <row r="30" spans="1:13" s="16" customFormat="1" ht="17.100000000000001" customHeight="1" x14ac:dyDescent="0.25">
      <c r="A30" s="123" t="s">
        <v>122</v>
      </c>
      <c r="B30" s="124"/>
      <c r="C30" s="35" t="s">
        <v>121</v>
      </c>
      <c r="D30" s="34" t="s">
        <v>116</v>
      </c>
      <c r="E30" s="125">
        <v>820413118990</v>
      </c>
      <c r="F30" s="126"/>
      <c r="G30" s="127"/>
      <c r="H30" s="164"/>
      <c r="I30" s="165"/>
      <c r="J30" s="12">
        <v>9.99</v>
      </c>
      <c r="K30" s="12">
        <v>5</v>
      </c>
      <c r="L30" s="47"/>
      <c r="M30" s="47"/>
    </row>
    <row r="31" spans="1:13" s="16" customFormat="1" ht="15.9" customHeight="1" x14ac:dyDescent="0.25">
      <c r="A31" s="137" t="s">
        <v>123</v>
      </c>
      <c r="B31" s="138"/>
      <c r="C31" s="32" t="s">
        <v>121</v>
      </c>
      <c r="D31" s="33" t="s">
        <v>106</v>
      </c>
      <c r="E31" s="139">
        <v>820413505523</v>
      </c>
      <c r="F31" s="140"/>
      <c r="G31" s="141"/>
      <c r="H31" s="162"/>
      <c r="I31" s="163"/>
      <c r="J31" s="15">
        <v>9.99</v>
      </c>
      <c r="K31" s="15">
        <v>5</v>
      </c>
      <c r="L31" s="45"/>
      <c r="M31" s="45"/>
    </row>
  </sheetData>
  <mergeCells count="39">
    <mergeCell ref="A19:M19"/>
    <mergeCell ref="A20:B20"/>
    <mergeCell ref="H20:I20"/>
    <mergeCell ref="G1:M1"/>
    <mergeCell ref="G2:M5"/>
    <mergeCell ref="E20:G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31:B31"/>
    <mergeCell ref="E31:G31"/>
    <mergeCell ref="H31:I31"/>
    <mergeCell ref="A29:B29"/>
    <mergeCell ref="E29:G29"/>
    <mergeCell ref="H29:I29"/>
    <mergeCell ref="A30:B30"/>
    <mergeCell ref="E30:G30"/>
    <mergeCell ref="H30:I30"/>
  </mergeCells>
  <pageMargins left="0.7" right="0.7" top="0.75" bottom="0.75" header="0.3" footer="0.3"/>
  <pageSetup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1"/>
  <sheetViews>
    <sheetView workbookViewId="0">
      <selection activeCell="E1" sqref="E1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  <col min="15" max="15" width="2.44140625" customWidth="1"/>
  </cols>
  <sheetData>
    <row r="1" spans="2:13" s="8" customFormat="1" ht="66" customHeight="1" thickBot="1" x14ac:dyDescent="0.4">
      <c r="B1" s="9"/>
      <c r="C1" s="10"/>
      <c r="D1" s="5"/>
      <c r="E1" s="5"/>
      <c r="F1" s="5"/>
      <c r="G1" s="149" t="s">
        <v>31</v>
      </c>
      <c r="H1" s="150"/>
      <c r="I1" s="150"/>
      <c r="J1" s="150"/>
      <c r="K1" s="150"/>
      <c r="L1" s="150"/>
      <c r="M1" s="151"/>
    </row>
    <row r="2" spans="2:13" s="8" customFormat="1" ht="13.2" customHeight="1" x14ac:dyDescent="0.25">
      <c r="B2" s="9"/>
      <c r="D2" s="9"/>
      <c r="E2" s="22"/>
      <c r="F2" s="9"/>
      <c r="G2" s="152" t="s">
        <v>24</v>
      </c>
      <c r="H2" s="153"/>
      <c r="I2" s="153"/>
      <c r="J2" s="153"/>
      <c r="K2" s="153"/>
      <c r="L2" s="153"/>
      <c r="M2" s="154"/>
    </row>
    <row r="3" spans="2:13" s="8" customFormat="1" x14ac:dyDescent="0.25">
      <c r="B3" s="9"/>
      <c r="D3" s="9"/>
      <c r="E3" s="22"/>
      <c r="F3" s="9"/>
      <c r="G3" s="155"/>
      <c r="H3" s="156"/>
      <c r="I3" s="156"/>
      <c r="J3" s="156"/>
      <c r="K3" s="156"/>
      <c r="L3" s="156"/>
      <c r="M3" s="157"/>
    </row>
    <row r="4" spans="2:13" s="8" customFormat="1" x14ac:dyDescent="0.25">
      <c r="B4" s="9"/>
      <c r="D4" s="9"/>
      <c r="E4" s="22"/>
      <c r="F4" s="9"/>
      <c r="G4" s="155"/>
      <c r="H4" s="156"/>
      <c r="I4" s="156"/>
      <c r="J4" s="156"/>
      <c r="K4" s="156"/>
      <c r="L4" s="156"/>
      <c r="M4" s="157"/>
    </row>
    <row r="5" spans="2:13" s="8" customFormat="1" ht="24" customHeight="1" thickBot="1" x14ac:dyDescent="0.3">
      <c r="B5" s="9"/>
      <c r="D5" s="9"/>
      <c r="E5" s="22"/>
      <c r="F5" s="9"/>
      <c r="G5" s="198"/>
      <c r="H5" s="199"/>
      <c r="I5" s="199"/>
      <c r="J5" s="199"/>
      <c r="K5" s="199"/>
      <c r="L5" s="199"/>
      <c r="M5" s="200"/>
    </row>
    <row r="6" spans="2:13" s="8" customFormat="1" x14ac:dyDescent="0.25">
      <c r="B6" s="9"/>
      <c r="E6" s="21"/>
      <c r="G6" s="9"/>
      <c r="H6" s="9"/>
    </row>
    <row r="7" spans="2:13" s="8" customFormat="1" x14ac:dyDescent="0.25">
      <c r="B7" s="9"/>
      <c r="E7" s="21"/>
      <c r="G7" s="9"/>
      <c r="H7" s="9"/>
    </row>
    <row r="8" spans="2:13" s="8" customFormat="1" x14ac:dyDescent="0.25">
      <c r="B8" s="9"/>
      <c r="E8" s="21"/>
      <c r="G8" s="9"/>
      <c r="H8" s="9"/>
    </row>
    <row r="9" spans="2:13" s="8" customFormat="1" x14ac:dyDescent="0.25">
      <c r="B9" s="9"/>
      <c r="E9" s="21"/>
      <c r="G9" s="9"/>
      <c r="H9" s="9"/>
    </row>
    <row r="10" spans="2:13" s="8" customFormat="1" x14ac:dyDescent="0.25">
      <c r="B10" s="9"/>
      <c r="E10" s="21"/>
      <c r="G10" s="9"/>
      <c r="H10" s="9"/>
    </row>
    <row r="11" spans="2:13" s="8" customFormat="1" x14ac:dyDescent="0.25">
      <c r="B11" s="9"/>
      <c r="E11" s="21"/>
      <c r="G11" s="9"/>
      <c r="H11" s="9"/>
    </row>
    <row r="12" spans="2:13" s="8" customFormat="1" x14ac:dyDescent="0.25">
      <c r="B12" s="9"/>
      <c r="E12" s="21"/>
      <c r="G12" s="9"/>
      <c r="H12" s="9"/>
    </row>
    <row r="13" spans="2:13" s="8" customFormat="1" x14ac:dyDescent="0.25">
      <c r="B13" s="9"/>
      <c r="E13" s="21"/>
      <c r="G13" s="9"/>
      <c r="H13" s="9"/>
    </row>
    <row r="14" spans="2:13" s="8" customFormat="1" x14ac:dyDescent="0.25">
      <c r="B14" s="9"/>
      <c r="E14" s="21"/>
      <c r="G14" s="9"/>
      <c r="H14" s="9"/>
    </row>
    <row r="15" spans="2:13" s="8" customFormat="1" x14ac:dyDescent="0.25">
      <c r="B15" s="9"/>
      <c r="E15" s="21"/>
      <c r="G15" s="9"/>
      <c r="H15" s="9"/>
    </row>
    <row r="16" spans="2:13" s="8" customFormat="1" x14ac:dyDescent="0.25">
      <c r="B16" s="9"/>
      <c r="E16" s="21"/>
      <c r="G16" s="9"/>
      <c r="H16" s="9"/>
    </row>
    <row r="17" spans="1:14" s="8" customFormat="1" x14ac:dyDescent="0.25">
      <c r="B17" s="9"/>
      <c r="E17" s="21"/>
      <c r="G17" s="9"/>
      <c r="H17" s="9"/>
    </row>
    <row r="18" spans="1:14" s="8" customFormat="1" x14ac:dyDescent="0.25">
      <c r="A18" s="21"/>
      <c r="B18" s="22"/>
      <c r="C18" s="21"/>
      <c r="D18" s="21"/>
      <c r="E18" s="21"/>
      <c r="G18" s="9"/>
      <c r="H18" s="22"/>
      <c r="I18" s="21"/>
      <c r="J18" s="21"/>
      <c r="K18" s="21"/>
      <c r="L18" s="21"/>
      <c r="M18" s="21"/>
    </row>
    <row r="19" spans="1:14" s="8" customFormat="1" x14ac:dyDescent="0.25">
      <c r="A19" s="21"/>
      <c r="B19" s="22"/>
      <c r="C19" s="21"/>
      <c r="D19" s="21"/>
      <c r="E19" s="21"/>
      <c r="G19" s="9"/>
      <c r="H19" s="22"/>
      <c r="I19" s="21"/>
      <c r="J19" s="21"/>
      <c r="K19" s="21"/>
      <c r="L19" s="21"/>
      <c r="M19" s="21"/>
    </row>
    <row r="20" spans="1:14" ht="14.25" customHeight="1" x14ac:dyDescent="0.25">
      <c r="A20" s="144" t="s">
        <v>0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6"/>
    </row>
    <row r="21" spans="1:14" ht="29.25" customHeight="1" x14ac:dyDescent="0.25">
      <c r="A21" s="147" t="s">
        <v>1</v>
      </c>
      <c r="B21" s="148"/>
      <c r="C21" s="1" t="s">
        <v>2</v>
      </c>
      <c r="D21" s="1" t="s">
        <v>3</v>
      </c>
      <c r="E21" s="147" t="s">
        <v>4</v>
      </c>
      <c r="F21" s="161"/>
      <c r="G21" s="148"/>
      <c r="H21" s="147" t="s">
        <v>5</v>
      </c>
      <c r="I21" s="148"/>
      <c r="J21" s="1" t="s">
        <v>6</v>
      </c>
      <c r="K21" s="1" t="s">
        <v>7</v>
      </c>
      <c r="L21" s="1" t="s">
        <v>8</v>
      </c>
      <c r="M21" s="1" t="s">
        <v>9</v>
      </c>
    </row>
    <row r="22" spans="1:14" s="16" customFormat="1" ht="28.2" customHeight="1" x14ac:dyDescent="0.25">
      <c r="A22" s="137" t="s">
        <v>124</v>
      </c>
      <c r="B22" s="138"/>
      <c r="C22" s="19"/>
      <c r="D22" s="19"/>
      <c r="E22" s="166">
        <v>96069333319</v>
      </c>
      <c r="F22" s="167"/>
      <c r="G22" s="197"/>
      <c r="H22" s="162"/>
      <c r="I22" s="163"/>
      <c r="J22" s="15">
        <v>21.99</v>
      </c>
      <c r="K22" s="17"/>
      <c r="L22" s="17"/>
      <c r="M22" s="17"/>
      <c r="N22" s="44"/>
    </row>
    <row r="23" spans="1:14" s="16" customFormat="1" ht="28.2" customHeight="1" x14ac:dyDescent="0.25">
      <c r="A23" s="123" t="s">
        <v>125</v>
      </c>
      <c r="B23" s="124"/>
      <c r="C23" s="20"/>
      <c r="D23" s="20"/>
      <c r="E23" s="168">
        <v>96069332909</v>
      </c>
      <c r="F23" s="169"/>
      <c r="G23" s="187"/>
      <c r="H23" s="164"/>
      <c r="I23" s="165"/>
      <c r="J23" s="12">
        <v>20.99</v>
      </c>
      <c r="K23" s="47"/>
      <c r="L23" s="47"/>
      <c r="M23" s="47"/>
      <c r="N23" s="46"/>
    </row>
    <row r="24" spans="1:14" s="16" customFormat="1" ht="28.2" customHeight="1" x14ac:dyDescent="0.25">
      <c r="A24" s="137" t="s">
        <v>126</v>
      </c>
      <c r="B24" s="138"/>
      <c r="C24" s="19"/>
      <c r="D24" s="19"/>
      <c r="E24" s="166">
        <v>96069641247</v>
      </c>
      <c r="F24" s="167"/>
      <c r="G24" s="197"/>
      <c r="H24" s="162"/>
      <c r="I24" s="163"/>
      <c r="J24" s="15">
        <v>47.99</v>
      </c>
      <c r="K24" s="17"/>
      <c r="L24" s="17"/>
      <c r="M24" s="17"/>
      <c r="N24" s="44"/>
    </row>
    <row r="25" spans="1:14" s="16" customFormat="1" ht="28.2" customHeight="1" x14ac:dyDescent="0.25">
      <c r="A25" s="123" t="s">
        <v>127</v>
      </c>
      <c r="B25" s="124"/>
      <c r="C25" s="20"/>
      <c r="D25" s="20"/>
      <c r="E25" s="168">
        <v>96069609698</v>
      </c>
      <c r="F25" s="169"/>
      <c r="G25" s="187"/>
      <c r="H25" s="164"/>
      <c r="I25" s="165"/>
      <c r="J25" s="12">
        <v>54.99</v>
      </c>
      <c r="K25" s="18"/>
      <c r="L25" s="18"/>
      <c r="M25" s="18"/>
      <c r="N25" s="44"/>
    </row>
    <row r="26" spans="1:14" s="16" customFormat="1" ht="28.2" customHeight="1" x14ac:dyDescent="0.25">
      <c r="A26" s="137" t="s">
        <v>128</v>
      </c>
      <c r="B26" s="138"/>
      <c r="C26" s="19"/>
      <c r="D26" s="19"/>
      <c r="E26" s="166">
        <v>96069576211</v>
      </c>
      <c r="F26" s="167"/>
      <c r="G26" s="197"/>
      <c r="H26" s="162"/>
      <c r="I26" s="163"/>
      <c r="J26" s="15">
        <v>19.989999999999998</v>
      </c>
      <c r="K26" s="45"/>
      <c r="L26" s="45"/>
      <c r="M26" s="45"/>
      <c r="N26" s="46"/>
    </row>
    <row r="27" spans="1:14" s="16" customFormat="1" ht="28.2" customHeight="1" x14ac:dyDescent="0.25">
      <c r="A27" s="123" t="s">
        <v>129</v>
      </c>
      <c r="B27" s="124"/>
      <c r="C27" s="20"/>
      <c r="D27" s="20"/>
      <c r="E27" s="168">
        <v>96069641278</v>
      </c>
      <c r="F27" s="169"/>
      <c r="G27" s="187"/>
      <c r="H27" s="164"/>
      <c r="I27" s="165"/>
      <c r="J27" s="12">
        <v>47.99</v>
      </c>
      <c r="K27" s="18"/>
      <c r="L27" s="18"/>
      <c r="M27" s="18"/>
      <c r="N27" s="44"/>
    </row>
    <row r="28" spans="1:14" s="16" customFormat="1" ht="28.2" customHeight="1" x14ac:dyDescent="0.25">
      <c r="A28" s="137" t="s">
        <v>130</v>
      </c>
      <c r="B28" s="138"/>
      <c r="C28" s="19"/>
      <c r="D28" s="19"/>
      <c r="E28" s="166">
        <v>96069143819</v>
      </c>
      <c r="F28" s="167"/>
      <c r="G28" s="197"/>
      <c r="H28" s="162"/>
      <c r="I28" s="163"/>
      <c r="J28" s="15">
        <v>20.99</v>
      </c>
      <c r="K28" s="17"/>
      <c r="L28" s="17"/>
      <c r="M28" s="17"/>
      <c r="N28" s="44"/>
    </row>
    <row r="29" spans="1:14" s="16" customFormat="1" ht="28.2" customHeight="1" x14ac:dyDescent="0.25">
      <c r="A29" s="123" t="s">
        <v>131</v>
      </c>
      <c r="B29" s="124"/>
      <c r="C29" s="20"/>
      <c r="D29" s="20"/>
      <c r="E29" s="168">
        <v>96069143925</v>
      </c>
      <c r="F29" s="169"/>
      <c r="G29" s="187"/>
      <c r="H29" s="164"/>
      <c r="I29" s="165"/>
      <c r="J29" s="12">
        <v>20.99</v>
      </c>
      <c r="K29" s="18"/>
      <c r="L29" s="18"/>
      <c r="M29" s="18"/>
      <c r="N29" s="44"/>
    </row>
    <row r="30" spans="1:14" s="16" customFormat="1" ht="28.2" customHeight="1" x14ac:dyDescent="0.25">
      <c r="A30" s="137" t="s">
        <v>132</v>
      </c>
      <c r="B30" s="138"/>
      <c r="C30" s="19"/>
      <c r="D30" s="19"/>
      <c r="E30" s="166">
        <v>96069143949</v>
      </c>
      <c r="F30" s="167"/>
      <c r="G30" s="197"/>
      <c r="H30" s="162"/>
      <c r="I30" s="163"/>
      <c r="J30" s="15">
        <v>20.99</v>
      </c>
      <c r="K30" s="17"/>
      <c r="L30" s="17"/>
      <c r="M30" s="17"/>
      <c r="N30" s="44"/>
    </row>
    <row r="31" spans="1:14" x14ac:dyDescent="0.25">
      <c r="D31" s="31"/>
      <c r="E31" s="31"/>
      <c r="F31" s="31"/>
      <c r="G31" s="31"/>
      <c r="H31" s="31"/>
      <c r="I31" s="31"/>
      <c r="J31" s="31"/>
      <c r="K31" s="31"/>
      <c r="L31" s="31"/>
      <c r="M31" s="31"/>
    </row>
  </sheetData>
  <mergeCells count="33">
    <mergeCell ref="A20:M20"/>
    <mergeCell ref="A21:B21"/>
    <mergeCell ref="H21:I21"/>
    <mergeCell ref="G1:M1"/>
    <mergeCell ref="G2:M5"/>
    <mergeCell ref="E21:G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30:B30"/>
    <mergeCell ref="E30:G30"/>
    <mergeCell ref="H30:I30"/>
    <mergeCell ref="A28:B28"/>
    <mergeCell ref="E28:G28"/>
    <mergeCell ref="H28:I28"/>
    <mergeCell ref="A29:B29"/>
    <mergeCell ref="E29:G29"/>
    <mergeCell ref="H29:I29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BC16-9F0F-4D16-8679-13EF33E53060}">
  <sheetPr>
    <pageSetUpPr fitToPage="1"/>
  </sheetPr>
  <dimension ref="A1:N27"/>
  <sheetViews>
    <sheetView zoomScaleNormal="100" workbookViewId="0">
      <selection activeCell="D1" sqref="D1"/>
    </sheetView>
  </sheetViews>
  <sheetFormatPr defaultColWidth="8.77734375" defaultRowHeight="13.2" x14ac:dyDescent="0.25"/>
  <cols>
    <col min="1" max="1" width="11.77734375" style="16" customWidth="1"/>
    <col min="2" max="2" width="18.77734375" style="16" customWidth="1"/>
    <col min="3" max="3" width="16.6640625" style="16" customWidth="1"/>
    <col min="4" max="4" width="8" style="16" customWidth="1"/>
    <col min="5" max="5" width="2.6640625" style="16" customWidth="1"/>
    <col min="6" max="6" width="4" style="16" customWidth="1"/>
    <col min="7" max="7" width="12" style="16" customWidth="1"/>
    <col min="8" max="8" width="2.109375" style="16" customWidth="1"/>
    <col min="9" max="9" width="4.109375" style="16" customWidth="1"/>
    <col min="10" max="10" width="10.77734375" style="16" customWidth="1"/>
    <col min="11" max="11" width="10.6640625" style="16" customWidth="1"/>
    <col min="12" max="12" width="8.109375" style="16" customWidth="1"/>
    <col min="13" max="13" width="10.6640625" style="16" customWidth="1"/>
    <col min="14" max="14" width="7.109375" style="16" customWidth="1"/>
    <col min="15" max="16384" width="8.77734375" style="16"/>
  </cols>
  <sheetData>
    <row r="1" spans="4:13" s="21" customFormat="1" ht="61.5" customHeight="1" thickBot="1" x14ac:dyDescent="0.4">
      <c r="D1" s="5"/>
      <c r="E1" s="5"/>
      <c r="F1" s="5"/>
      <c r="G1" s="149" t="s">
        <v>32</v>
      </c>
      <c r="H1" s="150"/>
      <c r="I1" s="150"/>
      <c r="J1" s="150"/>
      <c r="K1" s="150"/>
      <c r="L1" s="150"/>
      <c r="M1" s="151"/>
    </row>
    <row r="2" spans="4:13" s="21" customFormat="1" ht="15" customHeight="1" x14ac:dyDescent="0.25">
      <c r="D2" s="11"/>
      <c r="E2" s="11"/>
      <c r="F2" s="11"/>
      <c r="G2" s="152" t="s">
        <v>18</v>
      </c>
      <c r="H2" s="153"/>
      <c r="I2" s="153"/>
      <c r="J2" s="153"/>
      <c r="K2" s="153"/>
      <c r="L2" s="153"/>
      <c r="M2" s="154"/>
    </row>
    <row r="3" spans="4:13" s="21" customFormat="1" ht="14.4" customHeight="1" x14ac:dyDescent="0.25">
      <c r="D3" s="11"/>
      <c r="E3" s="11"/>
      <c r="F3" s="11"/>
      <c r="G3" s="155"/>
      <c r="H3" s="156"/>
      <c r="I3" s="156"/>
      <c r="J3" s="156"/>
      <c r="K3" s="156"/>
      <c r="L3" s="156"/>
      <c r="M3" s="157"/>
    </row>
    <row r="4" spans="4:13" s="21" customFormat="1" ht="27" customHeight="1" thickBot="1" x14ac:dyDescent="0.3">
      <c r="D4" s="11"/>
      <c r="E4" s="11"/>
      <c r="F4" s="11"/>
      <c r="G4" s="158"/>
      <c r="H4" s="159"/>
      <c r="I4" s="159"/>
      <c r="J4" s="159"/>
      <c r="K4" s="159"/>
      <c r="L4" s="159"/>
      <c r="M4" s="160"/>
    </row>
    <row r="5" spans="4:13" s="21" customFormat="1" x14ac:dyDescent="0.25">
      <c r="D5" s="22"/>
      <c r="E5" s="22"/>
      <c r="G5" s="25"/>
      <c r="H5" s="25"/>
    </row>
    <row r="6" spans="4:13" s="21" customFormat="1" x14ac:dyDescent="0.25">
      <c r="D6" s="22"/>
      <c r="E6" s="22"/>
      <c r="H6" s="22"/>
    </row>
    <row r="7" spans="4:13" s="21" customFormat="1" x14ac:dyDescent="0.25">
      <c r="D7" s="22"/>
      <c r="E7" s="22"/>
      <c r="H7" s="22"/>
    </row>
    <row r="8" spans="4:13" s="21" customFormat="1" x14ac:dyDescent="0.25">
      <c r="D8" s="22"/>
      <c r="E8" s="22"/>
      <c r="H8" s="22"/>
    </row>
    <row r="9" spans="4:13" s="21" customFormat="1" x14ac:dyDescent="0.25">
      <c r="D9" s="22"/>
      <c r="E9" s="22"/>
      <c r="H9" s="22"/>
    </row>
    <row r="10" spans="4:13" s="21" customFormat="1" x14ac:dyDescent="0.25">
      <c r="D10" s="22"/>
      <c r="E10" s="22"/>
      <c r="H10" s="22"/>
    </row>
    <row r="11" spans="4:13" s="21" customFormat="1" x14ac:dyDescent="0.25">
      <c r="D11" s="22"/>
      <c r="E11" s="22"/>
      <c r="H11" s="22"/>
    </row>
    <row r="12" spans="4:13" s="21" customFormat="1" x14ac:dyDescent="0.25">
      <c r="D12" s="22"/>
      <c r="E12" s="22"/>
      <c r="H12" s="22"/>
    </row>
    <row r="13" spans="4:13" s="21" customFormat="1" x14ac:dyDescent="0.25">
      <c r="D13" s="22"/>
      <c r="E13" s="22"/>
      <c r="H13" s="22"/>
    </row>
    <row r="14" spans="4:13" s="21" customFormat="1" x14ac:dyDescent="0.25">
      <c r="D14" s="22"/>
      <c r="E14" s="22"/>
      <c r="H14" s="22"/>
    </row>
    <row r="15" spans="4:13" s="21" customFormat="1" x14ac:dyDescent="0.25">
      <c r="D15" s="22"/>
      <c r="E15" s="22"/>
      <c r="H15" s="22"/>
    </row>
    <row r="16" spans="4:13" s="21" customFormat="1" x14ac:dyDescent="0.25">
      <c r="D16" s="22"/>
      <c r="E16" s="22"/>
      <c r="H16" s="22"/>
    </row>
    <row r="17" spans="1:14" s="21" customFormat="1" x14ac:dyDescent="0.25">
      <c r="D17" s="22"/>
      <c r="E17" s="22"/>
      <c r="H17" s="22"/>
    </row>
    <row r="18" spans="1:14" ht="14.25" customHeight="1" x14ac:dyDescent="0.25">
      <c r="A18" s="182" t="s">
        <v>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4"/>
    </row>
    <row r="19" spans="1:14" ht="29.25" customHeight="1" x14ac:dyDescent="0.25">
      <c r="A19" s="179" t="s">
        <v>1</v>
      </c>
      <c r="B19" s="181"/>
      <c r="C19" s="26" t="s">
        <v>2</v>
      </c>
      <c r="D19" s="26" t="s">
        <v>3</v>
      </c>
      <c r="E19" s="179" t="s">
        <v>4</v>
      </c>
      <c r="F19" s="180"/>
      <c r="G19" s="181"/>
      <c r="H19" s="179" t="s">
        <v>5</v>
      </c>
      <c r="I19" s="181"/>
      <c r="J19" s="26" t="s">
        <v>6</v>
      </c>
      <c r="K19" s="26" t="s">
        <v>7</v>
      </c>
      <c r="L19" s="26" t="s">
        <v>8</v>
      </c>
      <c r="M19" s="26" t="s">
        <v>9</v>
      </c>
    </row>
    <row r="20" spans="1:14" ht="29.4" customHeight="1" x14ac:dyDescent="0.25">
      <c r="A20" s="137" t="s">
        <v>133</v>
      </c>
      <c r="B20" s="138"/>
      <c r="C20" s="19"/>
      <c r="D20" s="19"/>
      <c r="E20" s="139">
        <v>6006937143487</v>
      </c>
      <c r="F20" s="140"/>
      <c r="G20" s="141"/>
      <c r="H20" s="162"/>
      <c r="I20" s="163"/>
      <c r="J20" s="15">
        <v>9.99</v>
      </c>
      <c r="K20" s="17"/>
      <c r="L20" s="17"/>
      <c r="M20" s="17"/>
      <c r="N20" s="44"/>
    </row>
    <row r="21" spans="1:14" ht="29.4" customHeight="1" x14ac:dyDescent="0.25">
      <c r="A21" s="123" t="s">
        <v>134</v>
      </c>
      <c r="B21" s="124"/>
      <c r="C21" s="35" t="s">
        <v>135</v>
      </c>
      <c r="D21" s="34" t="s">
        <v>44</v>
      </c>
      <c r="E21" s="125">
        <v>9781432134686</v>
      </c>
      <c r="F21" s="126"/>
      <c r="G21" s="127"/>
      <c r="H21" s="164"/>
      <c r="I21" s="165"/>
      <c r="J21" s="12">
        <v>9.99</v>
      </c>
      <c r="K21" s="18"/>
      <c r="L21" s="18"/>
      <c r="M21" s="18"/>
      <c r="N21" s="44"/>
    </row>
    <row r="22" spans="1:14" ht="29.4" customHeight="1" x14ac:dyDescent="0.25">
      <c r="A22" s="137" t="s">
        <v>136</v>
      </c>
      <c r="B22" s="138"/>
      <c r="C22" s="19"/>
      <c r="D22" s="19"/>
      <c r="E22" s="139">
        <v>9781432134730</v>
      </c>
      <c r="F22" s="140"/>
      <c r="G22" s="141"/>
      <c r="H22" s="162"/>
      <c r="I22" s="163"/>
      <c r="J22" s="15">
        <v>9.99</v>
      </c>
      <c r="K22" s="45"/>
      <c r="L22" s="45"/>
      <c r="M22" s="45"/>
      <c r="N22" s="46"/>
    </row>
    <row r="23" spans="1:14" ht="29.4" customHeight="1" x14ac:dyDescent="0.25">
      <c r="A23" s="123" t="s">
        <v>137</v>
      </c>
      <c r="B23" s="124"/>
      <c r="C23" s="20"/>
      <c r="D23" s="34" t="s">
        <v>51</v>
      </c>
      <c r="E23" s="125">
        <v>9781776370443</v>
      </c>
      <c r="F23" s="126"/>
      <c r="G23" s="127"/>
      <c r="H23" s="164"/>
      <c r="I23" s="165"/>
      <c r="J23" s="12">
        <v>44.99</v>
      </c>
      <c r="K23" s="18"/>
      <c r="L23" s="18"/>
      <c r="M23" s="18"/>
      <c r="N23" s="44"/>
    </row>
    <row r="24" spans="1:14" ht="29.4" customHeight="1" x14ac:dyDescent="0.25">
      <c r="A24" s="137" t="s">
        <v>138</v>
      </c>
      <c r="B24" s="138"/>
      <c r="C24" s="19"/>
      <c r="D24" s="33" t="s">
        <v>51</v>
      </c>
      <c r="E24" s="139">
        <v>9781432134143</v>
      </c>
      <c r="F24" s="140"/>
      <c r="G24" s="141"/>
      <c r="H24" s="162"/>
      <c r="I24" s="163"/>
      <c r="J24" s="15">
        <v>44.99</v>
      </c>
      <c r="K24" s="17"/>
      <c r="L24" s="17"/>
      <c r="M24" s="17"/>
      <c r="N24" s="44"/>
    </row>
    <row r="25" spans="1:14" ht="29.4" customHeight="1" x14ac:dyDescent="0.25">
      <c r="A25" s="123" t="s">
        <v>139</v>
      </c>
      <c r="B25" s="124"/>
      <c r="C25" s="20"/>
      <c r="D25" s="34" t="s">
        <v>44</v>
      </c>
      <c r="E25" s="125">
        <v>9781432130756</v>
      </c>
      <c r="F25" s="126"/>
      <c r="G25" s="127"/>
      <c r="H25" s="164"/>
      <c r="I25" s="165"/>
      <c r="J25" s="12">
        <v>9.99</v>
      </c>
      <c r="K25" s="47"/>
      <c r="L25" s="47"/>
      <c r="M25" s="47"/>
      <c r="N25" s="46"/>
    </row>
    <row r="26" spans="1:14" ht="29.4" customHeight="1" x14ac:dyDescent="0.25">
      <c r="A26" s="137" t="s">
        <v>140</v>
      </c>
      <c r="B26" s="138"/>
      <c r="C26" s="19"/>
      <c r="D26" s="33" t="s">
        <v>51</v>
      </c>
      <c r="E26" s="139">
        <v>9781642726893</v>
      </c>
      <c r="F26" s="140"/>
      <c r="G26" s="141"/>
      <c r="H26" s="162"/>
      <c r="I26" s="163"/>
      <c r="J26" s="15">
        <v>12.99</v>
      </c>
      <c r="K26" s="17"/>
      <c r="L26" s="17"/>
      <c r="M26" s="17"/>
      <c r="N26" s="44"/>
    </row>
    <row r="27" spans="1:14" ht="29.4" customHeight="1" x14ac:dyDescent="0.25">
      <c r="A27" s="123" t="s">
        <v>141</v>
      </c>
      <c r="B27" s="124"/>
      <c r="C27" s="20"/>
      <c r="D27" s="34" t="s">
        <v>44</v>
      </c>
      <c r="E27" s="125">
        <v>9781776370238</v>
      </c>
      <c r="F27" s="126"/>
      <c r="G27" s="127"/>
      <c r="H27" s="164"/>
      <c r="I27" s="165"/>
      <c r="J27" s="12">
        <v>12.99</v>
      </c>
      <c r="K27" s="18"/>
      <c r="L27" s="18"/>
      <c r="M27" s="18"/>
      <c r="N27" s="44"/>
    </row>
  </sheetData>
  <mergeCells count="30">
    <mergeCell ref="G1:M1"/>
    <mergeCell ref="G2:M4"/>
    <mergeCell ref="E19:G19"/>
    <mergeCell ref="A21:B21"/>
    <mergeCell ref="E21:G21"/>
    <mergeCell ref="H21:I21"/>
    <mergeCell ref="A22:B22"/>
    <mergeCell ref="E22:G22"/>
    <mergeCell ref="H22:I22"/>
    <mergeCell ref="A18:M18"/>
    <mergeCell ref="A19:B19"/>
    <mergeCell ref="H19:I19"/>
    <mergeCell ref="A20:B20"/>
    <mergeCell ref="E20:G20"/>
    <mergeCell ref="H20:I20"/>
    <mergeCell ref="A23:B23"/>
    <mergeCell ref="E23:G23"/>
    <mergeCell ref="H23:I23"/>
    <mergeCell ref="A24:B24"/>
    <mergeCell ref="E24:G24"/>
    <mergeCell ref="H24:I24"/>
    <mergeCell ref="A27:B27"/>
    <mergeCell ref="E27:G27"/>
    <mergeCell ref="H27:I27"/>
    <mergeCell ref="A25:B25"/>
    <mergeCell ref="E25:G25"/>
    <mergeCell ref="H25:I25"/>
    <mergeCell ref="A26:B26"/>
    <mergeCell ref="E26:G26"/>
    <mergeCell ref="H26:I26"/>
  </mergeCells>
  <pageMargins left="0.7" right="0.7" top="0.75" bottom="0.75" header="0.3" footer="0.3"/>
  <pageSetup scale="8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2"/>
  <sheetViews>
    <sheetView workbookViewId="0">
      <selection activeCell="C5" sqref="C5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</cols>
  <sheetData>
    <row r="1" spans="2:13" s="8" customFormat="1" ht="66" customHeight="1" thickBot="1" x14ac:dyDescent="0.4">
      <c r="B1" s="9"/>
      <c r="C1" s="10"/>
      <c r="D1" s="5"/>
      <c r="E1" s="5"/>
      <c r="F1" s="5"/>
      <c r="G1" s="149" t="s">
        <v>33</v>
      </c>
      <c r="H1" s="150"/>
      <c r="I1" s="150"/>
      <c r="J1" s="150"/>
      <c r="K1" s="150"/>
      <c r="L1" s="150"/>
      <c r="M1" s="151"/>
    </row>
    <row r="2" spans="2:13" s="8" customFormat="1" ht="13.2" customHeight="1" x14ac:dyDescent="0.25">
      <c r="B2" s="9"/>
      <c r="D2" s="9"/>
      <c r="E2" s="22"/>
      <c r="F2" s="9"/>
      <c r="G2" s="152" t="s">
        <v>24</v>
      </c>
      <c r="H2" s="153"/>
      <c r="I2" s="153"/>
      <c r="J2" s="153"/>
      <c r="K2" s="153"/>
      <c r="L2" s="153"/>
      <c r="M2" s="154"/>
    </row>
    <row r="3" spans="2:13" s="8" customFormat="1" x14ac:dyDescent="0.25">
      <c r="B3" s="9"/>
      <c r="D3" s="9"/>
      <c r="E3" s="22"/>
      <c r="F3" s="9"/>
      <c r="G3" s="155"/>
      <c r="H3" s="156"/>
      <c r="I3" s="156"/>
      <c r="J3" s="156"/>
      <c r="K3" s="156"/>
      <c r="L3" s="156"/>
      <c r="M3" s="157"/>
    </row>
    <row r="4" spans="2:13" s="8" customFormat="1" x14ac:dyDescent="0.25">
      <c r="B4" s="9"/>
      <c r="D4" s="9"/>
      <c r="E4" s="22"/>
      <c r="F4" s="9"/>
      <c r="G4" s="155"/>
      <c r="H4" s="156"/>
      <c r="I4" s="156"/>
      <c r="J4" s="156"/>
      <c r="K4" s="156"/>
      <c r="L4" s="156"/>
      <c r="M4" s="157"/>
    </row>
    <row r="5" spans="2:13" s="8" customFormat="1" ht="33.75" customHeight="1" thickBot="1" x14ac:dyDescent="0.3">
      <c r="B5" s="9"/>
      <c r="D5" s="9"/>
      <c r="E5" s="22"/>
      <c r="F5" s="9"/>
      <c r="G5" s="158"/>
      <c r="H5" s="159"/>
      <c r="I5" s="159"/>
      <c r="J5" s="159"/>
      <c r="K5" s="159"/>
      <c r="L5" s="159"/>
      <c r="M5" s="160"/>
    </row>
    <row r="6" spans="2:13" s="8" customFormat="1" x14ac:dyDescent="0.25">
      <c r="B6" s="9"/>
      <c r="E6" s="21"/>
      <c r="G6" s="9"/>
      <c r="H6" s="9"/>
      <c r="I6" s="9"/>
    </row>
    <row r="7" spans="2:13" s="8" customFormat="1" x14ac:dyDescent="0.25">
      <c r="B7" s="9"/>
      <c r="E7" s="21"/>
      <c r="G7" s="9"/>
      <c r="H7" s="9"/>
      <c r="I7" s="9"/>
    </row>
    <row r="8" spans="2:13" s="8" customFormat="1" x14ac:dyDescent="0.25">
      <c r="B8" s="9"/>
      <c r="E8" s="21"/>
      <c r="G8" s="9"/>
      <c r="H8" s="9"/>
      <c r="I8" s="9"/>
    </row>
    <row r="9" spans="2:13" s="8" customFormat="1" x14ac:dyDescent="0.25">
      <c r="B9" s="9"/>
      <c r="E9" s="21"/>
      <c r="G9" s="9"/>
      <c r="H9" s="9"/>
      <c r="I9" s="9"/>
    </row>
    <row r="10" spans="2:13" s="8" customFormat="1" x14ac:dyDescent="0.25">
      <c r="B10" s="9"/>
      <c r="E10" s="21"/>
      <c r="G10" s="9"/>
      <c r="H10" s="9"/>
      <c r="I10" s="9"/>
    </row>
    <row r="11" spans="2:13" s="8" customFormat="1" x14ac:dyDescent="0.25">
      <c r="B11" s="9"/>
      <c r="E11" s="21"/>
      <c r="G11" s="9"/>
      <c r="H11" s="9"/>
      <c r="I11" s="9"/>
    </row>
    <row r="12" spans="2:13" s="8" customFormat="1" x14ac:dyDescent="0.25">
      <c r="B12" s="9"/>
      <c r="E12" s="21"/>
      <c r="G12" s="9"/>
      <c r="H12" s="9"/>
      <c r="I12" s="9"/>
    </row>
    <row r="13" spans="2:13" s="8" customFormat="1" x14ac:dyDescent="0.25">
      <c r="B13" s="9"/>
      <c r="E13" s="21"/>
      <c r="G13" s="9"/>
      <c r="H13" s="9"/>
      <c r="I13" s="9"/>
    </row>
    <row r="14" spans="2:13" s="8" customFormat="1" x14ac:dyDescent="0.25">
      <c r="B14" s="9"/>
      <c r="E14" s="21"/>
      <c r="G14" s="9"/>
      <c r="H14" s="9"/>
      <c r="I14" s="9"/>
    </row>
    <row r="15" spans="2:13" s="8" customFormat="1" x14ac:dyDescent="0.25">
      <c r="B15" s="9"/>
      <c r="E15" s="21"/>
      <c r="G15" s="9"/>
      <c r="H15" s="9"/>
      <c r="I15" s="9"/>
    </row>
    <row r="16" spans="2:13" s="8" customFormat="1" x14ac:dyDescent="0.25">
      <c r="B16" s="9"/>
      <c r="E16" s="21"/>
      <c r="G16" s="9"/>
      <c r="H16" s="9"/>
      <c r="I16" s="9"/>
    </row>
    <row r="17" spans="1:14" s="8" customFormat="1" x14ac:dyDescent="0.25">
      <c r="B17" s="9"/>
      <c r="E17" s="21"/>
      <c r="G17" s="9"/>
      <c r="H17" s="9"/>
      <c r="I17" s="9"/>
    </row>
    <row r="18" spans="1:14" ht="14.25" customHeight="1" x14ac:dyDescent="0.25">
      <c r="A18" s="144" t="s">
        <v>0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6"/>
    </row>
    <row r="19" spans="1:14" ht="29.25" customHeight="1" x14ac:dyDescent="0.25">
      <c r="A19" s="147" t="s">
        <v>1</v>
      </c>
      <c r="B19" s="148"/>
      <c r="C19" s="1" t="s">
        <v>2</v>
      </c>
      <c r="D19" s="1" t="s">
        <v>3</v>
      </c>
      <c r="E19" s="147" t="s">
        <v>4</v>
      </c>
      <c r="F19" s="161"/>
      <c r="G19" s="148"/>
      <c r="H19" s="147" t="s">
        <v>5</v>
      </c>
      <c r="I19" s="148"/>
      <c r="J19" s="1" t="s">
        <v>6</v>
      </c>
      <c r="K19" s="1" t="s">
        <v>7</v>
      </c>
      <c r="L19" s="1" t="s">
        <v>8</v>
      </c>
      <c r="M19" s="1" t="s">
        <v>9</v>
      </c>
    </row>
    <row r="20" spans="1:14" s="16" customFormat="1" ht="21" customHeight="1" x14ac:dyDescent="0.25">
      <c r="A20" s="201" t="s">
        <v>144</v>
      </c>
      <c r="B20" s="138"/>
      <c r="C20" s="19"/>
      <c r="D20" s="19"/>
      <c r="E20" s="139">
        <v>195002055902</v>
      </c>
      <c r="F20" s="140"/>
      <c r="G20" s="141"/>
      <c r="H20" s="162"/>
      <c r="I20" s="163"/>
      <c r="J20" s="15">
        <v>29.99</v>
      </c>
      <c r="K20" s="45"/>
      <c r="L20" s="45"/>
      <c r="M20" s="45"/>
      <c r="N20" s="46"/>
    </row>
    <row r="21" spans="1:14" s="16" customFormat="1" ht="21" customHeight="1" x14ac:dyDescent="0.25">
      <c r="A21" s="123" t="s">
        <v>142</v>
      </c>
      <c r="B21" s="124"/>
      <c r="C21" s="20"/>
      <c r="D21" s="20"/>
      <c r="E21" s="125">
        <v>195002053359</v>
      </c>
      <c r="F21" s="126"/>
      <c r="G21" s="127"/>
      <c r="H21" s="164"/>
      <c r="I21" s="165"/>
      <c r="J21" s="12">
        <v>14.99</v>
      </c>
      <c r="K21" s="18"/>
      <c r="L21" s="18"/>
      <c r="M21" s="18"/>
      <c r="N21" s="44"/>
    </row>
    <row r="22" spans="1:14" s="16" customFormat="1" ht="21" customHeight="1" x14ac:dyDescent="0.25">
      <c r="A22" s="137" t="s">
        <v>143</v>
      </c>
      <c r="B22" s="138"/>
      <c r="C22" s="19"/>
      <c r="D22" s="19"/>
      <c r="E22" s="139">
        <v>195002055391</v>
      </c>
      <c r="F22" s="140"/>
      <c r="G22" s="141"/>
      <c r="H22" s="162"/>
      <c r="I22" s="163"/>
      <c r="J22" s="15">
        <v>10.99</v>
      </c>
      <c r="K22" s="45"/>
      <c r="L22" s="45"/>
      <c r="M22" s="45"/>
      <c r="N22" s="46"/>
    </row>
  </sheetData>
  <mergeCells count="15">
    <mergeCell ref="A18:M18"/>
    <mergeCell ref="A19:B19"/>
    <mergeCell ref="H19:I19"/>
    <mergeCell ref="G1:M1"/>
    <mergeCell ref="G2:M5"/>
    <mergeCell ref="E19:G19"/>
    <mergeCell ref="A22:B22"/>
    <mergeCell ref="E22:G22"/>
    <mergeCell ref="H22:I22"/>
    <mergeCell ref="A20:B20"/>
    <mergeCell ref="E20:G20"/>
    <mergeCell ref="H20:I20"/>
    <mergeCell ref="A21:B21"/>
    <mergeCell ref="E21:G21"/>
    <mergeCell ref="H21:I21"/>
  </mergeCells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B&amp;H</vt:lpstr>
      <vt:lpstr>Baker</vt:lpstr>
      <vt:lpstr>Barbour</vt:lpstr>
      <vt:lpstr>Burton &amp; Burton</vt:lpstr>
      <vt:lpstr>CA-Abbey Gift</vt:lpstr>
      <vt:lpstr>Capitol</vt:lpstr>
      <vt:lpstr>Carson</vt:lpstr>
      <vt:lpstr>Christian Art Gifts</vt:lpstr>
      <vt:lpstr>Creative Brands</vt:lpstr>
      <vt:lpstr>David C Cook</vt:lpstr>
      <vt:lpstr>DaySpring</vt:lpstr>
      <vt:lpstr>Destiny Image</vt:lpstr>
      <vt:lpstr>FaithWords</vt:lpstr>
      <vt:lpstr>HarperCollins</vt:lpstr>
      <vt:lpstr>InterVarsity Press</vt:lpstr>
      <vt:lpstr>Kerusso</vt:lpstr>
      <vt:lpstr>Our Daily Bread</vt:lpstr>
      <vt:lpstr>P. Graham Dunn</vt:lpstr>
      <vt:lpstr>Provident</vt:lpstr>
      <vt:lpstr>Tyndale</vt:lpstr>
      <vt:lpstr>VOM</vt:lpstr>
      <vt:lpstr>HarperCollins!Print_Area</vt:lpstr>
      <vt:lpstr>Tyndale!Print_Area</vt:lpstr>
      <vt:lpstr>'B&amp;H'!Print_Titles</vt:lpstr>
      <vt:lpstr>'Christian Art Gifts'!Print_Titles</vt:lpstr>
      <vt:lpstr>HarperCollins!Print_Titles</vt:lpstr>
      <vt:lpstr>Kerusso!Print_Titles</vt:lpstr>
      <vt:lpstr>'P. Graham Dunn'!Print_Titles</vt:lpstr>
      <vt:lpstr>Tyndale!Print_Titles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Stock</dc:creator>
  <cp:lastModifiedBy>Andrea Stock</cp:lastModifiedBy>
  <cp:lastPrinted>2022-02-25T16:18:21Z</cp:lastPrinted>
  <dcterms:created xsi:type="dcterms:W3CDTF">2020-01-30T15:16:21Z</dcterms:created>
  <dcterms:modified xsi:type="dcterms:W3CDTF">2022-02-25T16:19:15Z</dcterms:modified>
</cp:coreProperties>
</file>