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 SALES FOLDER\3CATALOG DETAILS\2021\06 Summer Catalog 2021\PO - Credit Back Forms\"/>
    </mc:Choice>
  </mc:AlternateContent>
  <xr:revisionPtr revIDLastSave="0" documentId="13_ncr:1_{365056CF-CB05-40C6-830A-9051204632DF}" xr6:coauthVersionLast="46" xr6:coauthVersionMax="46" xr10:uidLastSave="{00000000-0000-0000-0000-000000000000}"/>
  <bookViews>
    <workbookView xWindow="-120" yWindow="-120" windowWidth="25440" windowHeight="15390" firstSheet="8" activeTab="10" xr2:uid="{00000000-000D-0000-FFFF-FFFF00000000}"/>
  </bookViews>
  <sheets>
    <sheet name="Baker" sheetId="4" r:id="rId1"/>
    <sheet name="Barbour" sheetId="5" r:id="rId2"/>
    <sheet name="CA-Abbey Gift" sheetId="45" r:id="rId3"/>
    <sheet name="Capitol" sheetId="65" r:id="rId4"/>
    <sheet name="Carson" sheetId="11" r:id="rId5"/>
    <sheet name="Christian Art Gifts" sheetId="47" r:id="rId6"/>
    <sheet name="Creative Brands" sheetId="13" r:id="rId7"/>
    <sheet name="Destiny Image" sheetId="48" r:id="rId8"/>
    <sheet name="Dexterity Books" sheetId="66" r:id="rId9"/>
    <sheet name="FaithWords" sheetId="49" r:id="rId10"/>
    <sheet name="HCCP" sheetId="64" r:id="rId11"/>
    <sheet name="InterVarsity Press" sheetId="40" r:id="rId12"/>
    <sheet name="Kerusso" sheetId="51" r:id="rId13"/>
    <sheet name="Moody" sheetId="63" r:id="rId14"/>
    <sheet name="P. Graham Dunn" sheetId="29" r:id="rId15"/>
    <sheet name="Provident" sheetId="53" r:id="rId16"/>
    <sheet name="Tyndale" sheetId="67" r:id="rId17"/>
  </sheets>
  <externalReferences>
    <externalReference r:id="rId18"/>
    <externalReference r:id="rId19"/>
    <externalReference r:id="rId20"/>
    <externalReference r:id="rId21"/>
  </externalReferences>
  <definedNames>
    <definedName name="__________________________________key2" localSheetId="3" hidden="1">#REF!</definedName>
    <definedName name="__________________________________key2" localSheetId="10" hidden="1">#REF!</definedName>
    <definedName name="__________________________________key2" hidden="1">#REF!</definedName>
    <definedName name="_________________________________key2" localSheetId="3" hidden="1">#REF!</definedName>
    <definedName name="_________________________________key2" localSheetId="10" hidden="1">#REF!</definedName>
    <definedName name="_________________________________key2" hidden="1">#REF!</definedName>
    <definedName name="_________________________________key3" localSheetId="3" hidden="1">#REF!</definedName>
    <definedName name="_________________________________key3" localSheetId="10" hidden="1">#REF!</definedName>
    <definedName name="_________________________________key3" hidden="1">#REF!</definedName>
    <definedName name="_________________________________nyp2" hidden="1">#REF!</definedName>
    <definedName name="________________________________key3" hidden="1">#REF!</definedName>
    <definedName name="________________________________nyp2" hidden="1">#REF!</definedName>
    <definedName name="_______________________________key2" hidden="1">#REF!</definedName>
    <definedName name="______________________________key2" hidden="1">#REF!</definedName>
    <definedName name="______________________________key3" hidden="1">#REF!</definedName>
    <definedName name="______________________________nyp2" hidden="1">#REF!</definedName>
    <definedName name="_____________________________key2" hidden="1">#REF!</definedName>
    <definedName name="_____________________________key3" hidden="1">#REF!</definedName>
    <definedName name="_____________________________nyp2" hidden="1">#REF!</definedName>
    <definedName name="____________________________key2" hidden="1">#REF!</definedName>
    <definedName name="____________________________key3" hidden="1">#REF!</definedName>
    <definedName name="____________________________nyp2" hidden="1">#REF!</definedName>
    <definedName name="___________________________key2" hidden="1">#REF!</definedName>
    <definedName name="___________________________key3" hidden="1">#REF!</definedName>
    <definedName name="___________________________nyp2" hidden="1">#REF!</definedName>
    <definedName name="__________________________key3" hidden="1">#REF!</definedName>
    <definedName name="__________________________nyp2" hidden="1">#REF!</definedName>
    <definedName name="_________________________key2" hidden="1">#REF!</definedName>
    <definedName name="________________________key2" hidden="1">#REF!</definedName>
    <definedName name="________________________key3" hidden="1">#REF!</definedName>
    <definedName name="________________________nyp2" hidden="1">#REF!</definedName>
    <definedName name="_______________________key2" hidden="1">#REF!</definedName>
    <definedName name="_______________________key3" hidden="1">#REF!</definedName>
    <definedName name="_______________________nyp2" hidden="1">#REF!</definedName>
    <definedName name="______________________key2" hidden="1">#REF!</definedName>
    <definedName name="______________________key3" hidden="1">#REF!</definedName>
    <definedName name="______________________nyp2" hidden="1">#REF!</definedName>
    <definedName name="_____________________key2" hidden="1">#REF!</definedName>
    <definedName name="_____________________key3" hidden="1">#REF!</definedName>
    <definedName name="_____________________nyp2" hidden="1">#REF!</definedName>
    <definedName name="____________________key2" hidden="1">#REF!</definedName>
    <definedName name="____________________key3" hidden="1">#REF!</definedName>
    <definedName name="____________________nyp2" hidden="1">#REF!</definedName>
    <definedName name="___________________key2" hidden="1">#REF!</definedName>
    <definedName name="___________________key3" hidden="1">#REF!</definedName>
    <definedName name="___________________nyp2" hidden="1">#REF!</definedName>
    <definedName name="__________________key2" hidden="1">#REF!</definedName>
    <definedName name="__________________key3" hidden="1">#REF!</definedName>
    <definedName name="__________________nyp2" hidden="1">#REF!</definedName>
    <definedName name="_________________key3" hidden="1">#REF!</definedName>
    <definedName name="_________________nyp2" hidden="1">#REF!</definedName>
    <definedName name="________________key2" hidden="1">#REF!</definedName>
    <definedName name="_______________key3" hidden="1">#REF!</definedName>
    <definedName name="_______________nyp2" hidden="1">#REF!</definedName>
    <definedName name="______________key2" hidden="1">#REF!</definedName>
    <definedName name="_____________key3" hidden="1">#REF!</definedName>
    <definedName name="_____________nyp2" hidden="1">#REF!</definedName>
    <definedName name="____________key2" hidden="1">#REF!</definedName>
    <definedName name="___________key2" hidden="1">#REF!</definedName>
    <definedName name="___________key3" hidden="1">#REF!</definedName>
    <definedName name="___________nyp2" hidden="1">#REF!</definedName>
    <definedName name="__________key2" hidden="1">#REF!</definedName>
    <definedName name="__________key3" hidden="1">#REF!</definedName>
    <definedName name="__________nyp2" hidden="1">#REF!</definedName>
    <definedName name="_________key2" hidden="1">#REF!</definedName>
    <definedName name="_________key3" hidden="1">#REF!</definedName>
    <definedName name="_________nyp2" hidden="1">#REF!</definedName>
    <definedName name="________key2" hidden="1">#REF!</definedName>
    <definedName name="________key3" hidden="1">#REF!</definedName>
    <definedName name="________nyp2" hidden="1">#REF!</definedName>
    <definedName name="_______key2" hidden="1">#REF!</definedName>
    <definedName name="_______key3" hidden="1">#REF!</definedName>
    <definedName name="_______nyp2" hidden="1">#REF!</definedName>
    <definedName name="______key2" hidden="1">#REF!</definedName>
    <definedName name="______key3" hidden="1">#REF!</definedName>
    <definedName name="______nyp2" hidden="1">#REF!</definedName>
    <definedName name="_____key2" hidden="1">#REF!</definedName>
    <definedName name="_____key3" hidden="1">#REF!</definedName>
    <definedName name="_____nyp2" hidden="1">#REF!</definedName>
    <definedName name="____key2" hidden="1">#REF!</definedName>
    <definedName name="____key3" hidden="1">#REF!</definedName>
    <definedName name="____nyp2" hidden="1">#REF!</definedName>
    <definedName name="___key2" hidden="1">#REF!</definedName>
    <definedName name="___key3" hidden="1">#REF!</definedName>
    <definedName name="___nyp2" hidden="1">#REF!</definedName>
    <definedName name="__key2" hidden="1">#REF!</definedName>
    <definedName name="__key3" hidden="1">#REF!</definedName>
    <definedName name="__nyp2" hidden="1">#REF!</definedName>
    <definedName name="_xlnm._FilterDatabase" localSheetId="16" hidden="1">Tyndale!$A$12:$M$21</definedName>
    <definedName name="_Key1" localSheetId="10" hidden="1">#REF!</definedName>
    <definedName name="_Key1" hidden="1">#REF!</definedName>
    <definedName name="_Key2" hidden="1">#REF!</definedName>
    <definedName name="_key3" hidden="1">#REF!</definedName>
    <definedName name="_nyp2" hidden="1">#REF!</definedName>
    <definedName name="_oh1">#REF!</definedName>
    <definedName name="_Order1" hidden="1">255</definedName>
    <definedName name="_Order2" hidden="1">255</definedName>
    <definedName name="_Sort" localSheetId="3" hidden="1">#REF!</definedName>
    <definedName name="_Sort" localSheetId="10" hidden="1">#REF!</definedName>
    <definedName name="_Sort" hidden="1">#REF!</definedName>
    <definedName name="advent" localSheetId="3">#REF!</definedName>
    <definedName name="advent" localSheetId="10">#REF!</definedName>
    <definedName name="advent">#REF!</definedName>
    <definedName name="all">#REF!</definedName>
    <definedName name="ans">#REF!</definedName>
    <definedName name="BI">#REF!</definedName>
    <definedName name="BIB">#REF!</definedName>
    <definedName name="BIBLE">#REF!</definedName>
    <definedName name="BOOK">#REF!</definedName>
    <definedName name="books">#REF!</definedName>
    <definedName name="CARTON">#REF!</definedName>
    <definedName name="CARTONSS">#REF!</definedName>
    <definedName name="cba">#REF!</definedName>
    <definedName name="cntqty">#REF!</definedName>
    <definedName name="code">#REF!</definedName>
    <definedName name="CORE">#REF!</definedName>
    <definedName name="cov">#REF!</definedName>
    <definedName name="dat">#REF!</definedName>
    <definedName name="data">#REF!</definedName>
    <definedName name="data1">#REF!</definedName>
    <definedName name="data2">#REF!</definedName>
    <definedName name="data3">#REF!</definedName>
    <definedName name="data4">#REF!</definedName>
    <definedName name="dataa">#REF!</definedName>
    <definedName name="ean">#REF!</definedName>
    <definedName name="fff" localSheetId="3">#REF!</definedName>
    <definedName name="fff" localSheetId="10">#REF!</definedName>
    <definedName name="fff">#REF!</definedName>
    <definedName name="GIFT">#REF!</definedName>
    <definedName name="inventory">#REF!</definedName>
    <definedName name="isbn">#REF!</definedName>
    <definedName name="isbn13">[1]update!$Q$2:$S$10998</definedName>
    <definedName name="janines" localSheetId="3">#REF!</definedName>
    <definedName name="janines" localSheetId="10">#REF!</definedName>
    <definedName name="janines">#REF!</definedName>
    <definedName name="keysub" localSheetId="3" hidden="1">#REF!</definedName>
    <definedName name="keysub" hidden="1">#REF!</definedName>
    <definedName name="keysub2" hidden="1">#REF!</definedName>
    <definedName name="KI">#REF!</definedName>
    <definedName name="KID">#REF!</definedName>
    <definedName name="laterna">#REF!</definedName>
    <definedName name="lead">#REF!</definedName>
    <definedName name="list">#REF!</definedName>
    <definedName name="MARCHLIST">#REF!</definedName>
    <definedName name="MERCH">#REF!</definedName>
    <definedName name="mkt">'[2]DELETE DO NOT PRINT all promos'!$A$4:$J$257</definedName>
    <definedName name="MU">#REF!</definedName>
    <definedName name="mun">#REF!</definedName>
    <definedName name="music">#REF!</definedName>
    <definedName name="NEW">#REF!</definedName>
    <definedName name="oh">#REF!</definedName>
    <definedName name="par">#REF!</definedName>
    <definedName name="PE">#REF!</definedName>
    <definedName name="peniel">#REF!</definedName>
    <definedName name="planner">#REF!</definedName>
    <definedName name="PO">#REF!</definedName>
    <definedName name="POP">#REF!</definedName>
    <definedName name="price">#REF!</definedName>
    <definedName name="_xlnm.Print_Area" localSheetId="10">HCCP!$A$1:$G$56</definedName>
    <definedName name="_xlnm.Print_Area" localSheetId="16">Tyndale!$A$1:$L$36</definedName>
    <definedName name="_xlnm.Print_Titles" localSheetId="5">'Christian Art Gifts'!$1:$19</definedName>
    <definedName name="_xlnm.Print_Titles" localSheetId="12">Kerusso!$1:$20</definedName>
    <definedName name="_xlnm.Print_Titles" localSheetId="14">'P. Graham Dunn'!$1:$24</definedName>
    <definedName name="query" localSheetId="3">#REF!</definedName>
    <definedName name="query" localSheetId="10">#REF!</definedName>
    <definedName name="query">#REF!</definedName>
    <definedName name="Query_from_ZTI">#REF!</definedName>
    <definedName name="rank">#REF!</definedName>
    <definedName name="REFRESH">[3]REFRESH!$A$1:$F$65536</definedName>
    <definedName name="retail">#REF!</definedName>
    <definedName name="s" hidden="1">#REF!</definedName>
    <definedName name="sales" localSheetId="3">#REF!</definedName>
    <definedName name="sales" localSheetId="10">#REF!</definedName>
    <definedName name="sales">#REF!</definedName>
    <definedName name="series" localSheetId="3">#REF!</definedName>
    <definedName name="series" localSheetId="10">#REF!</definedName>
    <definedName name="series">#REF!</definedName>
    <definedName name="Sheet2">#REF!</definedName>
    <definedName name="ss" hidden="1">#REF!</definedName>
    <definedName name="ST">#REF!</definedName>
    <definedName name="status">#REF!</definedName>
    <definedName name="study">#REF!</definedName>
    <definedName name="sub" hidden="1">#REF!</definedName>
    <definedName name="test" hidden="1">#REF!</definedName>
    <definedName name="THINGS">[4]Array!$G$21:$H$23</definedName>
    <definedName name="Titles">'[1]Sls Fcst'!#REF!</definedName>
    <definedName name="TOP">#REF!</definedName>
    <definedName name="vbibles">#REF!</definedName>
    <definedName name="vida" localSheetId="3">#REF!</definedName>
    <definedName name="vida">#REF!</definedName>
    <definedName name="vkidz">#REF!</definedName>
    <definedName name="VMUSIC">#REF!</definedName>
    <definedName name="VPENIEL">#REF!</definedName>
    <definedName name="vpopular">#REF!</definedName>
    <definedName name="vstudy">#REF!</definedName>
    <definedName name="wrn.YS._.YTD._.Net._.Sales." localSheetId="3" hidden="1">{#N/A,#N/A,TRUE,"YS YTD Net Sales"}</definedName>
    <definedName name="wrn.YS._.YTD._.Net._.Sales." localSheetId="10" hidden="1">{#N/A,#N/A,TRUE,"YS YTD Net Sales"}</definedName>
    <definedName name="wrn.YS._.YTD._.Net._.Sales." hidden="1">{#N/A,#N/A,TRUE,"YS YTD Net Sales"}</definedName>
    <definedName name="wrn.YS._.YTD._.Pack._.Sales." localSheetId="3" hidden="1">{#N/A,#N/A,TRUE,"YS Pack Sales"}</definedName>
    <definedName name="wrn.YS._.YTD._.Pack._.Sales." localSheetId="10" hidden="1">{#N/A,#N/A,TRUE,"YS Pack Sales"}</definedName>
    <definedName name="wrn.YS._.YTD._.Pack._.Sales." hidden="1">{#N/A,#N/A,TRUE,"YS Pack Sales"}</definedName>
    <definedName name="Y">#REF!</definedName>
    <definedName name="zt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3" i="64" l="1"/>
  <c r="J43" i="64"/>
  <c r="I43" i="64"/>
  <c r="G43" i="64"/>
  <c r="K42" i="64"/>
  <c r="J42" i="64"/>
  <c r="I42" i="64"/>
  <c r="G42" i="64"/>
  <c r="K41" i="64"/>
  <c r="J41" i="64"/>
  <c r="I41" i="64"/>
  <c r="G41" i="64"/>
  <c r="K40" i="64"/>
  <c r="J40" i="64"/>
  <c r="I40" i="64"/>
  <c r="G40" i="64"/>
  <c r="C55" i="64" l="1"/>
  <c r="A54" i="64"/>
  <c r="A53" i="64"/>
  <c r="A52" i="64"/>
  <c r="K50" i="64"/>
  <c r="J50" i="64"/>
  <c r="I50" i="64"/>
  <c r="I56" i="64" s="1"/>
  <c r="K38" i="64"/>
  <c r="J38" i="64"/>
  <c r="I38" i="64"/>
  <c r="G38" i="64"/>
  <c r="K37" i="64"/>
  <c r="J37" i="64"/>
  <c r="I37" i="64"/>
  <c r="G37" i="64"/>
  <c r="K36" i="64"/>
  <c r="J36" i="64"/>
  <c r="I36" i="64"/>
  <c r="G36" i="64"/>
  <c r="K35" i="64"/>
  <c r="J35" i="64"/>
  <c r="I35" i="64"/>
  <c r="G35" i="64"/>
  <c r="K34" i="64"/>
  <c r="J34" i="64"/>
  <c r="I34" i="64"/>
  <c r="G34" i="64"/>
  <c r="K33" i="64"/>
  <c r="J33" i="64"/>
  <c r="I33" i="64"/>
  <c r="G33" i="64"/>
  <c r="K32" i="64"/>
  <c r="J32" i="64"/>
  <c r="I32" i="64"/>
  <c r="G32" i="64"/>
  <c r="K31" i="64"/>
  <c r="J31" i="64"/>
  <c r="I31" i="64"/>
  <c r="G31" i="64"/>
  <c r="K30" i="64"/>
  <c r="J30" i="64"/>
  <c r="I30" i="64"/>
  <c r="G30" i="64"/>
  <c r="K29" i="64"/>
  <c r="J29" i="64"/>
  <c r="I29" i="64"/>
  <c r="G29" i="64"/>
  <c r="K28" i="64"/>
  <c r="J28" i="64"/>
  <c r="I28" i="64"/>
  <c r="G28" i="64"/>
  <c r="K27" i="64"/>
  <c r="J27" i="64"/>
  <c r="I27" i="64"/>
  <c r="G27" i="64"/>
  <c r="K26" i="64"/>
  <c r="J26" i="64"/>
  <c r="I26" i="64"/>
  <c r="G26" i="64"/>
  <c r="K25" i="64"/>
  <c r="J25" i="64"/>
  <c r="I25" i="64"/>
  <c r="G25" i="64"/>
  <c r="K24" i="64"/>
  <c r="J24" i="64"/>
  <c r="I24" i="64"/>
  <c r="G24" i="64"/>
  <c r="K23" i="64"/>
  <c r="J23" i="64"/>
  <c r="I23" i="64"/>
  <c r="G23" i="64"/>
  <c r="K22" i="64"/>
  <c r="J22" i="64"/>
  <c r="I22" i="64"/>
  <c r="G22" i="64"/>
  <c r="K21" i="64"/>
  <c r="J21" i="64"/>
  <c r="I21" i="64"/>
  <c r="G21" i="64"/>
  <c r="K20" i="64"/>
  <c r="J20" i="64"/>
  <c r="I20" i="64"/>
  <c r="G20" i="64"/>
  <c r="K19" i="64"/>
  <c r="J19" i="64"/>
  <c r="I19" i="64"/>
  <c r="G19" i="64"/>
  <c r="K18" i="64"/>
  <c r="J18" i="64"/>
  <c r="I18" i="64"/>
  <c r="G18" i="64"/>
  <c r="K17" i="64"/>
  <c r="J17" i="64"/>
  <c r="I17" i="64"/>
  <c r="G17" i="64"/>
  <c r="K16" i="64"/>
  <c r="J16" i="64"/>
  <c r="I16" i="64"/>
  <c r="G16" i="64"/>
  <c r="K15" i="64"/>
  <c r="J15" i="64"/>
  <c r="I15" i="64"/>
  <c r="G15" i="64"/>
  <c r="K14" i="64"/>
  <c r="J14" i="64"/>
  <c r="I14" i="64"/>
  <c r="G14" i="64"/>
  <c r="K13" i="64"/>
  <c r="J13" i="64"/>
  <c r="I13" i="64"/>
  <c r="G13" i="64"/>
  <c r="K12" i="64"/>
  <c r="C56" i="64" s="1"/>
  <c r="J12" i="64"/>
  <c r="I12" i="64"/>
  <c r="G12" i="64"/>
  <c r="E8" i="64"/>
  <c r="E7" i="64"/>
  <c r="C7" i="64"/>
  <c r="E3" i="64"/>
</calcChain>
</file>

<file path=xl/sharedStrings.xml><?xml version="1.0" encoding="utf-8"?>
<sst xmlns="http://schemas.openxmlformats.org/spreadsheetml/2006/main" count="615" uniqueCount="335">
  <si>
    <r>
      <rPr>
        <sz val="10"/>
        <rFont val="Arial"/>
        <family val="2"/>
      </rPr>
      <t>Advertised Catalog Items</t>
    </r>
  </si>
  <si>
    <r>
      <rPr>
        <sz val="10"/>
        <rFont val="Arial"/>
        <family val="2"/>
      </rPr>
      <t>Product Title</t>
    </r>
  </si>
  <si>
    <r>
      <rPr>
        <sz val="10"/>
        <rFont val="Arial"/>
        <family val="2"/>
      </rPr>
      <t>Author/Artist</t>
    </r>
  </si>
  <si>
    <r>
      <rPr>
        <sz val="10"/>
        <rFont val="Arial"/>
        <family val="2"/>
      </rPr>
      <t>Format</t>
    </r>
  </si>
  <si>
    <r>
      <rPr>
        <sz val="10"/>
        <rFont val="Arial"/>
        <family val="2"/>
      </rPr>
      <t>ISBN/UPC</t>
    </r>
  </si>
  <si>
    <r>
      <rPr>
        <sz val="10"/>
        <rFont val="Arial"/>
        <family val="2"/>
      </rPr>
      <t>Qty</t>
    </r>
  </si>
  <si>
    <r>
      <rPr>
        <sz val="10"/>
        <rFont val="Arial"/>
        <family val="2"/>
      </rPr>
      <t>List Price</t>
    </r>
  </si>
  <si>
    <r>
      <rPr>
        <sz val="10"/>
        <rFont val="Arial"/>
        <family val="2"/>
      </rPr>
      <t>Sale Price</t>
    </r>
  </si>
  <si>
    <r>
      <rPr>
        <sz val="10"/>
        <rFont val="Arial"/>
        <family val="2"/>
      </rPr>
      <t>Promo Disc %</t>
    </r>
  </si>
  <si>
    <r>
      <rPr>
        <sz val="10"/>
        <rFont val="Arial"/>
        <family val="2"/>
      </rPr>
      <t>Total</t>
    </r>
  </si>
  <si>
    <t>6030 East Fulton Road
Ada, MI 49301 
Ph: (800) 877-2665 Fax: (800) 398-3111</t>
  </si>
  <si>
    <t>1810 Barbour Drive
Uhrichsville, OH 44683
Ph: 800-852-8010/ Fax: 800-220-5948</t>
  </si>
  <si>
    <t>630 Henry Street
Dalton, OH  44618
Ph: 800 828-5260/  FAX: 330 828-2108</t>
  </si>
  <si>
    <t xml:space="preserve">430 Plaza Dr
Westmont, IL 60559 
Ph: 800-843-9487
Fax: 630-734-4350 </t>
  </si>
  <si>
    <t>25 Manton Ave
Providence, RI 02909
Ph: 800-493-4438 Fax:  800-472-6435</t>
  </si>
  <si>
    <t>359 Longview Dr                                                                                          Bloomingdale, IL 60108                                                                                                  Toll-free: 800-521-7807/ Fax: 800-521-7819</t>
  </si>
  <si>
    <t>C/O Nori Media Group
PO Box 310
Shippensburg, PA  17257 
Ph: 800 888-4126 / FAX: 800 830-5688</t>
  </si>
  <si>
    <t>6100 Tower Circle Suite 210
Franklin, TN 37067
Phone: 800-759-0190 Fax: 800-286-9471 
order.desk@hbgusa.com — to place orders via email
Customer.Service@hbgusa.com — to follow up on orders or other questions via email</t>
  </si>
  <si>
    <t xml:space="preserve">402 Highway 62 Spur
Berryville , AR 72616
Ph: 800-424-0943 
Fax: 870-423-3568 </t>
  </si>
  <si>
    <t xml:space="preserve">210 West Chestnut St.
Chicago, IL 60610 
Ph: 800-678-8812/ Fax: 800-678-3329 </t>
  </si>
  <si>
    <t xml:space="preserve">850 Wade Hampton Blvd. Building A, Suite 100 
Greenville, SC 29609
Phone (Genesis Marketing): 800-627-2651 
Fax (Genesis Marketing): 800-849-4363 
</t>
  </si>
  <si>
    <t>850 Wade Hampton Blvd. Building A, Suite 100 
Greenville, SC 29609
Phone (Genesis Marketing): 800-627-2651 
Fax (Genesis Marketing): 800-849-4363</t>
  </si>
  <si>
    <t>PLACE ORDERS WITH ANCHOR
Anchor Ph: 800-444-4484</t>
  </si>
  <si>
    <t xml:space="preserve">Provident
Summer Sale Catalog (JUNE) 2021
Catalog Purchase Order </t>
  </si>
  <si>
    <t xml:space="preserve">P. Graham Dunn
Summer Sale Catalog (JUNE) 2021
Catalog Purchase Order </t>
  </si>
  <si>
    <t xml:space="preserve">Moody Publishers
Summer Sale Catalog (JUNE) 2021
Catalog Purchase Order </t>
  </si>
  <si>
    <t xml:space="preserve">Kerusso
Summer Sale Catalog (JUNE) 2021
Catalog Purchase Order </t>
  </si>
  <si>
    <t xml:space="preserve">InterVarsity Press
Summer Sale Catalog (JUNE) 2021
Catalog Purchase Order </t>
  </si>
  <si>
    <t>FaithWords
Summer Sale Catalog (JUNE) 2021
Catalog Purchase Order</t>
  </si>
  <si>
    <t xml:space="preserve">Destiny Image / Harrison House
Summer Sale Catalog (JUNE) 2021
Catalog Purchase Order </t>
  </si>
  <si>
    <t xml:space="preserve">Creative Brands
Summer Sale Catalog (JUNE) 2021
Catalog Purchase Order </t>
  </si>
  <si>
    <t xml:space="preserve">Christian Art Gifts, Inc.
Summer Sale Catalog (JUNE) 2021
Catalog Purchase Order </t>
  </si>
  <si>
    <t xml:space="preserve">Carson Home Accents
Summer Sale Catalog (JUNE) 2021
Catalog Purchase Order </t>
  </si>
  <si>
    <t xml:space="preserve">CA Gift / Abbey Gift
Summer Sale Catalog (JUNE) 2021
Catalog Purchase Order </t>
  </si>
  <si>
    <t xml:space="preserve">Barbour Publishing
Summer Sale Catalog (JUNE) 2021
Catalog Purchase Order </t>
  </si>
  <si>
    <t xml:space="preserve">Baker Publishing Company
Summer Sale Catalog (JUNE) 2021
Catalog Purchase Order </t>
  </si>
  <si>
    <r>
      <rPr>
        <sz val="9"/>
        <color rgb="FF404040"/>
        <rFont val="Arial"/>
        <family val="2"/>
      </rPr>
      <t>The Seeds Of Change</t>
    </r>
  </si>
  <si>
    <r>
      <rPr>
        <sz val="9"/>
        <color rgb="FF404040"/>
        <rFont val="Arial"/>
        <family val="2"/>
      </rPr>
      <t>Lauraine Snelling</t>
    </r>
  </si>
  <si>
    <r>
      <rPr>
        <sz val="9"/>
        <color rgb="FF404040"/>
        <rFont val="Arial"/>
        <family val="2"/>
      </rPr>
      <t>SC</t>
    </r>
  </si>
  <si>
    <r>
      <rPr>
        <sz val="9"/>
        <color rgb="FF404040"/>
        <rFont val="Arial"/>
        <family val="2"/>
      </rPr>
      <t>The A To Z Devotional Bible For Brave Boys</t>
    </r>
  </si>
  <si>
    <r>
      <rPr>
        <sz val="9"/>
        <color rgb="FF404040"/>
        <rFont val="Arial"/>
        <family val="2"/>
      </rPr>
      <t>The A To Z Devotional Bible For Courageous Girls</t>
    </r>
  </si>
  <si>
    <r>
      <rPr>
        <sz val="9"/>
        <color rgb="FF404040"/>
        <rFont val="Arial"/>
        <family val="2"/>
      </rPr>
      <t>The Lady In Residence</t>
    </r>
  </si>
  <si>
    <r>
      <rPr>
        <sz val="9"/>
        <color rgb="FF404040"/>
        <rFont val="Arial"/>
        <family val="2"/>
      </rPr>
      <t>Allison Pittman</t>
    </r>
  </si>
  <si>
    <r>
      <rPr>
        <sz val="9"/>
        <color rgb="FF404040"/>
        <rFont val="Arial"/>
        <family val="2"/>
      </rPr>
      <t>Hope Between The Pages</t>
    </r>
  </si>
  <si>
    <r>
      <rPr>
        <sz val="9"/>
        <color rgb="FF404040"/>
        <rFont val="Arial"/>
        <family val="2"/>
      </rPr>
      <t>Pepper Basham</t>
    </r>
  </si>
  <si>
    <r>
      <rPr>
        <sz val="9"/>
        <color rgb="FF404040"/>
        <rFont val="Arial"/>
        <family val="2"/>
      </rPr>
      <t>The Return To The Big Valley</t>
    </r>
  </si>
  <si>
    <r>
      <rPr>
        <sz val="9"/>
        <color rgb="FF404040"/>
        <rFont val="Arial"/>
        <family val="2"/>
      </rPr>
      <t>Wanda, Jean &amp; Richelle Brunstetter</t>
    </r>
  </si>
  <si>
    <r>
      <rPr>
        <sz val="9"/>
        <color rgb="FF404040"/>
        <rFont val="Arial"/>
        <family val="2"/>
      </rPr>
      <t>Bridge Of Gold</t>
    </r>
  </si>
  <si>
    <r>
      <rPr>
        <sz val="9"/>
        <color rgb="FF404040"/>
        <rFont val="Arial"/>
        <family val="2"/>
      </rPr>
      <t>Kimberley Woodhouse</t>
    </r>
  </si>
  <si>
    <r>
      <rPr>
        <sz val="9"/>
        <color rgb="FF404040"/>
        <rFont val="Arial"/>
        <family val="2"/>
      </rPr>
      <t>Lovitude Mug With Coaster Bloom - LOV126</t>
    </r>
  </si>
  <si>
    <r>
      <rPr>
        <sz val="9"/>
        <color rgb="FF404040"/>
        <rFont val="Arial"/>
        <family val="2"/>
      </rPr>
      <t>Lovitude Mug With Coaster Scatter Kindness - LOV129</t>
    </r>
  </si>
  <si>
    <r>
      <rPr>
        <sz val="9"/>
        <color rgb="FF404040"/>
        <rFont val="Arial"/>
        <family val="2"/>
      </rPr>
      <t>Pottery Mug Police - 57714</t>
    </r>
  </si>
  <si>
    <r>
      <rPr>
        <sz val="9"/>
        <color rgb="FF404040"/>
        <rFont val="Arial"/>
        <family val="2"/>
      </rPr>
      <t>Visor Clip Police Cross - 56768</t>
    </r>
  </si>
  <si>
    <r>
      <rPr>
        <sz val="9"/>
        <color rgb="FF404040"/>
        <rFont val="Arial"/>
        <family val="2"/>
      </rPr>
      <t>Pottery Mug Fire Fighter - 57713</t>
    </r>
  </si>
  <si>
    <r>
      <rPr>
        <sz val="9"/>
        <color rgb="FF404040"/>
        <rFont val="Arial"/>
        <family val="2"/>
      </rPr>
      <t>Pocket Token Fire Fighter - PT129</t>
    </r>
  </si>
  <si>
    <r>
      <rPr>
        <sz val="9"/>
        <color rgb="FF404040"/>
        <rFont val="Arial"/>
        <family val="2"/>
      </rPr>
      <t>Memory Framed Blessing - 23150</t>
    </r>
  </si>
  <si>
    <r>
      <rPr>
        <sz val="9"/>
        <color rgb="FF404040"/>
        <rFont val="Arial"/>
        <family val="2"/>
      </rPr>
      <t>Framed Prayer Memories - 23126</t>
    </r>
  </si>
  <si>
    <r>
      <rPr>
        <sz val="9"/>
        <color rgb="FF404040"/>
        <rFont val="Arial"/>
        <family val="2"/>
      </rPr>
      <t>In Memory Of Picture Frame Lantern - 57465</t>
    </r>
  </si>
  <si>
    <r>
      <rPr>
        <sz val="9"/>
        <color rgb="FF404040"/>
        <rFont val="Arial"/>
        <family val="2"/>
      </rPr>
      <t>Black Sonnet Chime 21" Deeply Loved - 63166</t>
    </r>
  </si>
  <si>
    <r>
      <rPr>
        <sz val="9"/>
        <color rgb="FF404040"/>
        <rFont val="Arial"/>
        <family val="2"/>
      </rPr>
      <t>SS Water Bottle Best Dad</t>
    </r>
  </si>
  <si>
    <r>
      <rPr>
        <sz val="9"/>
        <color rgb="FF404040"/>
        <rFont val="Arial"/>
        <family val="2"/>
      </rPr>
      <t>Leather Wallet Best Dad</t>
    </r>
  </si>
  <si>
    <r>
      <rPr>
        <sz val="9"/>
        <color rgb="FF404040"/>
        <rFont val="Arial"/>
        <family val="2"/>
      </rPr>
      <t>Journal Best Dad</t>
    </r>
  </si>
  <si>
    <r>
      <rPr>
        <sz val="9"/>
        <color rgb="FF404040"/>
        <rFont val="Arial"/>
        <family val="2"/>
      </rPr>
      <t>Other</t>
    </r>
  </si>
  <si>
    <r>
      <rPr>
        <sz val="9"/>
        <color rgb="FF404040"/>
        <rFont val="Arial"/>
        <family val="2"/>
      </rPr>
      <t>Mug Set Be Still, Hope, Trust &amp; Faith - MUGS26</t>
    </r>
  </si>
  <si>
    <r>
      <rPr>
        <sz val="9"/>
        <color rgb="FF404040"/>
        <rFont val="Arial"/>
        <family val="2"/>
      </rPr>
      <t>Classic Bible Cover Blessed Man - BBM704</t>
    </r>
  </si>
  <si>
    <r>
      <rPr>
        <sz val="9"/>
        <color rgb="FF404040"/>
        <rFont val="Arial"/>
        <family val="2"/>
      </rPr>
      <t>Classic Bible Cover Blessed Man - BBL704</t>
    </r>
  </si>
  <si>
    <r>
      <rPr>
        <sz val="9"/>
        <color rgb="FF404040"/>
        <rFont val="Arial"/>
        <family val="2"/>
      </rPr>
      <t>Wallet Blessed Man - WT137</t>
    </r>
  </si>
  <si>
    <r>
      <rPr>
        <sz val="9"/>
        <color rgb="FF404040"/>
        <rFont val="Arial"/>
        <family val="2"/>
      </rPr>
      <t>In Quietness And Trust Devotional - DEV142</t>
    </r>
  </si>
  <si>
    <r>
      <rPr>
        <sz val="9"/>
        <color rgb="FF404040"/>
        <rFont val="Arial"/>
        <family val="2"/>
      </rPr>
      <t>Stand Firm Mug - MUG547</t>
    </r>
  </si>
  <si>
    <r>
      <rPr>
        <sz val="9"/>
        <color rgb="FF404040"/>
        <rFont val="Arial"/>
        <family val="2"/>
      </rPr>
      <t>Blessed Man Leather Journal - JL341</t>
    </r>
  </si>
  <si>
    <r>
      <rPr>
        <sz val="9"/>
        <color rgb="FF404040"/>
        <rFont val="Arial"/>
        <family val="2"/>
      </rPr>
      <t>Dad My Hero Signature Mug - J1461</t>
    </r>
  </si>
  <si>
    <r>
      <rPr>
        <sz val="9"/>
        <color rgb="FF404040"/>
        <rFont val="Arial"/>
        <family val="2"/>
      </rPr>
      <t>Granddad Signature Mug - J1462</t>
    </r>
  </si>
  <si>
    <r>
      <rPr>
        <sz val="9"/>
        <color rgb="FF404040"/>
        <rFont val="Arial"/>
        <family val="2"/>
      </rPr>
      <t>5X5 Tabletop Dad Truly Loved - J1454</t>
    </r>
  </si>
  <si>
    <r>
      <rPr>
        <sz val="9"/>
        <color rgb="FF404040"/>
        <rFont val="Arial"/>
        <family val="2"/>
      </rPr>
      <t>5X5 Tabletop Grandfather - J1455</t>
    </r>
  </si>
  <si>
    <r>
      <rPr>
        <sz val="9"/>
        <color rgb="FF404040"/>
        <rFont val="Arial"/>
        <family val="2"/>
      </rPr>
      <t>Man Of God Signature Mug - J1460</t>
    </r>
  </si>
  <si>
    <r>
      <rPr>
        <sz val="9"/>
        <color rgb="FF404040"/>
        <rFont val="Arial"/>
        <family val="2"/>
      </rPr>
      <t>Laminated Tote Blessed By You - J0809</t>
    </r>
  </si>
  <si>
    <r>
      <rPr>
        <sz val="9"/>
        <color rgb="FF404040"/>
        <rFont val="Arial"/>
        <family val="2"/>
      </rPr>
      <t>Laminated Tote Find Joy - J0808</t>
    </r>
  </si>
  <si>
    <r>
      <rPr>
        <sz val="9"/>
        <color rgb="FF404040"/>
        <rFont val="Arial"/>
        <family val="2"/>
      </rPr>
      <t>Bible Cover New Mercies - J0820</t>
    </r>
  </si>
  <si>
    <r>
      <rPr>
        <sz val="9"/>
        <color rgb="FF404040"/>
        <rFont val="Arial"/>
        <family val="2"/>
      </rPr>
      <t>Bible Cover Everyday Grateful - J0821</t>
    </r>
  </si>
  <si>
    <r>
      <rPr>
        <sz val="9"/>
        <color rgb="FF404040"/>
        <rFont val="Arial"/>
        <family val="2"/>
      </rPr>
      <t>Rejoice Into Joy</t>
    </r>
  </si>
  <si>
    <r>
      <rPr>
        <sz val="9"/>
        <color rgb="FF404040"/>
        <rFont val="Arial"/>
        <family val="2"/>
      </rPr>
      <t>Bill &amp; Beni Johnson</t>
    </r>
  </si>
  <si>
    <r>
      <rPr>
        <sz val="9"/>
        <color rgb="FF404040"/>
        <rFont val="Arial"/>
        <family val="2"/>
      </rPr>
      <t>The Kingdom Of God In You Revised And Updated</t>
    </r>
  </si>
  <si>
    <r>
      <rPr>
        <sz val="9"/>
        <color rgb="FF404040"/>
        <rFont val="Arial"/>
        <family val="2"/>
      </rPr>
      <t>Bill Winston</t>
    </r>
  </si>
  <si>
    <r>
      <rPr>
        <sz val="9"/>
        <color rgb="FF404040"/>
        <rFont val="Arial"/>
        <family val="2"/>
      </rPr>
      <t>Don't Drop The Mic Study Guide</t>
    </r>
  </si>
  <si>
    <r>
      <rPr>
        <sz val="9"/>
        <color rgb="FF404040"/>
        <rFont val="Arial"/>
        <family val="2"/>
      </rPr>
      <t>T.D. Jakes</t>
    </r>
  </si>
  <si>
    <r>
      <rPr>
        <sz val="9"/>
        <color rgb="FF404040"/>
        <rFont val="Arial"/>
        <family val="2"/>
      </rPr>
      <t>Don't Drop The Mic</t>
    </r>
  </si>
  <si>
    <r>
      <rPr>
        <sz val="9"/>
        <color rgb="FF404040"/>
        <rFont val="Arial"/>
        <family val="2"/>
      </rPr>
      <t>HC</t>
    </r>
  </si>
  <si>
    <r>
      <rPr>
        <sz val="9"/>
        <color rgb="FF404040"/>
        <rFont val="Arial"/>
        <family val="2"/>
      </rPr>
      <t>Hinge Moments</t>
    </r>
  </si>
  <si>
    <r>
      <rPr>
        <sz val="9"/>
        <color rgb="FF404040"/>
        <rFont val="Arial"/>
        <family val="2"/>
      </rPr>
      <t>D. Michael Lindsay</t>
    </r>
  </si>
  <si>
    <r>
      <rPr>
        <sz val="9"/>
        <color rgb="FF404040"/>
        <rFont val="Arial"/>
        <family val="2"/>
      </rPr>
      <t>A Long Obedience In The Same Direction Bible Study</t>
    </r>
  </si>
  <si>
    <r>
      <rPr>
        <sz val="9"/>
        <color rgb="FF404040"/>
        <rFont val="Arial"/>
        <family val="2"/>
      </rPr>
      <t>Eugene H. Peterson</t>
    </r>
  </si>
  <si>
    <r>
      <rPr>
        <sz val="9"/>
        <color rgb="FF404040"/>
        <rFont val="Arial"/>
        <family val="2"/>
      </rPr>
      <t>More Than Equals</t>
    </r>
  </si>
  <si>
    <r>
      <rPr>
        <sz val="9"/>
        <color rgb="FF404040"/>
        <rFont val="Arial"/>
        <family val="2"/>
      </rPr>
      <t xml:space="preserve">Spencer
</t>
    </r>
    <r>
      <rPr>
        <sz val="9"/>
        <color rgb="FF404040"/>
        <rFont val="Arial"/>
        <family val="2"/>
      </rPr>
      <t>Perkins, Chris Rice</t>
    </r>
  </si>
  <si>
    <r>
      <rPr>
        <sz val="9"/>
        <color rgb="FF404040"/>
        <rFont val="Arial"/>
        <family val="2"/>
      </rPr>
      <t>Lead Like It Matters To God</t>
    </r>
  </si>
  <si>
    <r>
      <rPr>
        <sz val="9"/>
        <color rgb="FF404040"/>
        <rFont val="Arial"/>
        <family val="2"/>
      </rPr>
      <t>Richard Stearns</t>
    </r>
  </si>
  <si>
    <r>
      <rPr>
        <sz val="9"/>
        <color rgb="FF404040"/>
        <rFont val="Arial"/>
        <family val="2"/>
      </rPr>
      <t>Lead Like It Matters To God Study Guide</t>
    </r>
  </si>
  <si>
    <r>
      <rPr>
        <sz val="9"/>
        <color rgb="FF404040"/>
        <rFont val="Arial"/>
        <family val="2"/>
      </rPr>
      <t>A Long Obedience In The Same Direction</t>
    </r>
  </si>
  <si>
    <r>
      <rPr>
        <sz val="9"/>
        <color rgb="FF404040"/>
        <rFont val="Arial"/>
        <family val="2"/>
      </rPr>
      <t>The Ninefold Path Of Jesus</t>
    </r>
  </si>
  <si>
    <r>
      <rPr>
        <sz val="9"/>
        <color rgb="FF404040"/>
        <rFont val="Arial"/>
        <family val="2"/>
      </rPr>
      <t>Mark Scandrette</t>
    </r>
  </si>
  <si>
    <r>
      <rPr>
        <sz val="9"/>
        <color rgb="FF404040"/>
        <rFont val="Arial"/>
        <family val="2"/>
      </rPr>
      <t>Joy Joy Joy T-Shirt SM GTA3809</t>
    </r>
  </si>
  <si>
    <r>
      <rPr>
        <sz val="9"/>
        <color rgb="FF404040"/>
        <rFont val="Arial"/>
        <family val="2"/>
      </rPr>
      <t>Fight The Good Fight T-Shirt SM APT3787</t>
    </r>
  </si>
  <si>
    <r>
      <rPr>
        <sz val="9"/>
        <color rgb="FF404040"/>
        <rFont val="Arial"/>
        <family val="2"/>
      </rPr>
      <t>Fight The Good Fight T-Shirt MD APT3787</t>
    </r>
  </si>
  <si>
    <r>
      <rPr>
        <sz val="9"/>
        <color rgb="FF404040"/>
        <rFont val="Arial"/>
        <family val="2"/>
      </rPr>
      <t>Fight The Good Fight T-Shirt LG APT3787</t>
    </r>
  </si>
  <si>
    <r>
      <rPr>
        <sz val="9"/>
        <color rgb="FF404040"/>
        <rFont val="Arial"/>
        <family val="2"/>
      </rPr>
      <t>Fight The Good Fight T-Shirt XL APT3787</t>
    </r>
  </si>
  <si>
    <r>
      <rPr>
        <sz val="9"/>
        <color rgb="FF404040"/>
        <rFont val="Arial"/>
        <family val="2"/>
      </rPr>
      <t>We Are All God's Creation T-Shirt SM APT3779</t>
    </r>
  </si>
  <si>
    <r>
      <rPr>
        <sz val="9"/>
        <color rgb="FF404040"/>
        <rFont val="Arial"/>
        <family val="2"/>
      </rPr>
      <t>We Are All God's Creation T-Shirt MD APT3779</t>
    </r>
  </si>
  <si>
    <r>
      <rPr>
        <sz val="9"/>
        <color rgb="FF404040"/>
        <rFont val="Arial"/>
        <family val="2"/>
      </rPr>
      <t>We Are All God's Creation T-Shirt LG APT3779</t>
    </r>
  </si>
  <si>
    <r>
      <rPr>
        <sz val="9"/>
        <color rgb="FF404040"/>
        <rFont val="Arial"/>
        <family val="2"/>
      </rPr>
      <t>We Are All God's Creation T-Shirt XL APT3779</t>
    </r>
  </si>
  <si>
    <r>
      <rPr>
        <sz val="9"/>
        <color rgb="FF404040"/>
        <rFont val="Arial"/>
        <family val="2"/>
      </rPr>
      <t>Sky Above CG T-Shirt SM CGA3799</t>
    </r>
  </si>
  <si>
    <r>
      <rPr>
        <sz val="9"/>
        <color rgb="FF404040"/>
        <rFont val="Arial"/>
        <family val="2"/>
      </rPr>
      <t>Sky Above CG T-Shirt MD CGA3799</t>
    </r>
  </si>
  <si>
    <r>
      <rPr>
        <sz val="9"/>
        <color rgb="FF404040"/>
        <rFont val="Arial"/>
        <family val="2"/>
      </rPr>
      <t>Sky Above CG T-Shirt LG CGA3799</t>
    </r>
  </si>
  <si>
    <r>
      <rPr>
        <sz val="9"/>
        <color rgb="FF404040"/>
        <rFont val="Arial"/>
        <family val="2"/>
      </rPr>
      <t>Sky Above CG T-Shirt XL CGA3799</t>
    </r>
  </si>
  <si>
    <r>
      <rPr>
        <sz val="9"/>
        <color rgb="FF404040"/>
        <rFont val="Arial"/>
        <family val="2"/>
      </rPr>
      <t>Joy Joy Joy T-Shirt MD GTA3809</t>
    </r>
  </si>
  <si>
    <r>
      <rPr>
        <sz val="9"/>
        <color rgb="FF404040"/>
        <rFont val="Arial"/>
        <family val="2"/>
      </rPr>
      <t>Joy Joy Joy T-Shirt LG GTA3809</t>
    </r>
  </si>
  <si>
    <r>
      <rPr>
        <sz val="9"/>
        <color rgb="FF404040"/>
        <rFont val="Arial"/>
        <family val="2"/>
      </rPr>
      <t>Joy Joy Joy T-Shirt XL GTA3809</t>
    </r>
  </si>
  <si>
    <r>
      <rPr>
        <sz val="9"/>
        <color rgb="FF404040"/>
        <rFont val="Arial"/>
        <family val="2"/>
      </rPr>
      <t>We Raise Heroes Hold Fast T- Shirt SM KHF3819</t>
    </r>
  </si>
  <si>
    <r>
      <rPr>
        <sz val="9"/>
        <color rgb="FF404040"/>
        <rFont val="Arial"/>
        <family val="2"/>
      </rPr>
      <t>We Raise Heroes Hold Fast T- Shirt MD KHF3819</t>
    </r>
  </si>
  <si>
    <r>
      <rPr>
        <sz val="9"/>
        <color rgb="FF404040"/>
        <rFont val="Arial"/>
        <family val="2"/>
      </rPr>
      <t>We Raise Heroes Hold Fast T- Shirt LG KHF3819</t>
    </r>
  </si>
  <si>
    <r>
      <rPr>
        <sz val="9"/>
        <color rgb="FF404040"/>
        <rFont val="Arial"/>
        <family val="2"/>
      </rPr>
      <t>We Raise Heroes Hold Fast T- Shirt XL KHF3819</t>
    </r>
  </si>
  <si>
    <r>
      <rPr>
        <sz val="9"/>
        <color rgb="FF404040"/>
        <rFont val="Arial"/>
        <family val="2"/>
      </rPr>
      <t>Forged Strength Hold Fast T-Shirt SM KHF3815</t>
    </r>
  </si>
  <si>
    <r>
      <rPr>
        <sz val="9"/>
        <color rgb="FF404040"/>
        <rFont val="Arial"/>
        <family val="2"/>
      </rPr>
      <t>Forged Strength Hold Fast T-Shirt MD KHF3815</t>
    </r>
  </si>
  <si>
    <r>
      <rPr>
        <sz val="9"/>
        <color rgb="FF404040"/>
        <rFont val="Arial"/>
        <family val="2"/>
      </rPr>
      <t>Forged Strength Hold Fast T-Shirt LG KHF3815</t>
    </r>
  </si>
  <si>
    <r>
      <rPr>
        <sz val="9"/>
        <color rgb="FF404040"/>
        <rFont val="Arial"/>
        <family val="2"/>
      </rPr>
      <t>Forged Strength Hold Fast T-Shirt XL KHF3815</t>
    </r>
  </si>
  <si>
    <r>
      <rPr>
        <sz val="9"/>
        <color rgb="FF404040"/>
        <rFont val="Arial"/>
        <family val="2"/>
      </rPr>
      <t>Hold Fast Eagle T-Shirt SM KHF3818</t>
    </r>
  </si>
  <si>
    <r>
      <rPr>
        <sz val="9"/>
        <color rgb="FF404040"/>
        <rFont val="Arial"/>
        <family val="2"/>
      </rPr>
      <t>Hold Fast Eagle T-Shirt MD KHF3818</t>
    </r>
  </si>
  <si>
    <r>
      <rPr>
        <sz val="9"/>
        <color rgb="FF404040"/>
        <rFont val="Arial"/>
        <family val="2"/>
      </rPr>
      <t>Hold Fast Eagle T-Shirt LG KHF3818</t>
    </r>
  </si>
  <si>
    <r>
      <rPr>
        <sz val="9"/>
        <color rgb="FF404040"/>
        <rFont val="Arial"/>
        <family val="2"/>
      </rPr>
      <t>Hold Fast Eagle T-Shirt XL KHF3818</t>
    </r>
  </si>
  <si>
    <r>
      <rPr>
        <sz val="9"/>
        <color rgb="FF404040"/>
        <rFont val="Arial"/>
        <family val="2"/>
      </rPr>
      <t>Long May It Wave Hold Fast T- Shirt SM KHF3813</t>
    </r>
  </si>
  <si>
    <r>
      <rPr>
        <sz val="9"/>
        <color rgb="FF404040"/>
        <rFont val="Arial"/>
        <family val="2"/>
      </rPr>
      <t>Long May It Wave Hold Fast T- Shirt MD KHF3813</t>
    </r>
  </si>
  <si>
    <r>
      <rPr>
        <sz val="9"/>
        <color rgb="FF404040"/>
        <rFont val="Arial"/>
        <family val="2"/>
      </rPr>
      <t>Long May It Wave Hold Fast T- Shirt LG KHF3813</t>
    </r>
  </si>
  <si>
    <r>
      <rPr>
        <sz val="9"/>
        <color rgb="FF404040"/>
        <rFont val="Arial"/>
        <family val="2"/>
      </rPr>
      <t>Long May It Wave Hold Fast T- Shirt XL KHF3813</t>
    </r>
  </si>
  <si>
    <r>
      <rPr>
        <sz val="9"/>
        <color rgb="FF404040"/>
        <rFont val="Arial"/>
        <family val="2"/>
      </rPr>
      <t>Faith Family Freedom Hold Fast Cap HFC3731</t>
    </r>
  </si>
  <si>
    <r>
      <rPr>
        <sz val="9"/>
        <color rgb="FF404040"/>
        <rFont val="Arial"/>
        <family val="2"/>
      </rPr>
      <t>Flag Large Stainless Insulated Tumbler - MUGS197</t>
    </r>
  </si>
  <si>
    <r>
      <rPr>
        <sz val="9"/>
        <color rgb="FF404040"/>
        <rFont val="Arial"/>
        <family val="2"/>
      </rPr>
      <t>Summoned</t>
    </r>
  </si>
  <si>
    <r>
      <rPr>
        <sz val="9"/>
        <color rgb="FF404040"/>
        <rFont val="Arial"/>
        <family val="2"/>
      </rPr>
      <t>Megan Brown</t>
    </r>
  </si>
  <si>
    <r>
      <rPr>
        <sz val="9"/>
        <color rgb="FF404040"/>
        <rFont val="Arial"/>
        <family val="2"/>
      </rPr>
      <t>The Extraordinary Power Of Praise</t>
    </r>
  </si>
  <si>
    <r>
      <rPr>
        <sz val="9"/>
        <color rgb="FF404040"/>
        <rFont val="Arial"/>
        <family val="2"/>
      </rPr>
      <t>Becky Harling</t>
    </r>
  </si>
  <si>
    <r>
      <rPr>
        <sz val="9"/>
        <color rgb="FF404040"/>
        <rFont val="Arial"/>
        <family val="2"/>
      </rPr>
      <t>Getting Over Yourself</t>
    </r>
  </si>
  <si>
    <r>
      <rPr>
        <sz val="9"/>
        <color rgb="FF404040"/>
        <rFont val="Arial"/>
        <family val="2"/>
      </rPr>
      <t>Dean Inserra</t>
    </r>
  </si>
  <si>
    <r>
      <rPr>
        <sz val="9"/>
        <color rgb="FF404040"/>
        <rFont val="Arial"/>
        <family val="2"/>
      </rPr>
      <t>The New Reformation</t>
    </r>
  </si>
  <si>
    <r>
      <rPr>
        <sz val="9"/>
        <color rgb="FF404040"/>
        <rFont val="Arial"/>
        <family val="2"/>
      </rPr>
      <t>Shai Linne</t>
    </r>
  </si>
  <si>
    <r>
      <rPr>
        <sz val="9"/>
        <color rgb="FF404040"/>
        <rFont val="Arial"/>
        <family val="2"/>
      </rPr>
      <t>What If Jesus Was Serious...About Prayer?</t>
    </r>
  </si>
  <si>
    <r>
      <rPr>
        <sz val="9"/>
        <color rgb="FF404040"/>
        <rFont val="Arial"/>
        <family val="2"/>
      </rPr>
      <t>Skye Jethani</t>
    </r>
  </si>
  <si>
    <r>
      <rPr>
        <sz val="9"/>
        <color rgb="FF404040"/>
        <rFont val="Arial"/>
        <family val="2"/>
      </rPr>
      <t>What If Jesus Was Serious?</t>
    </r>
  </si>
  <si>
    <r>
      <rPr>
        <sz val="9"/>
        <color rgb="FF404040"/>
        <rFont val="Arial"/>
        <family val="2"/>
      </rPr>
      <t>The Visual Word</t>
    </r>
  </si>
  <si>
    <r>
      <rPr>
        <sz val="9"/>
        <color rgb="FF404040"/>
        <rFont val="Arial"/>
        <family val="2"/>
      </rPr>
      <t>Patrick Schreiner</t>
    </r>
  </si>
  <si>
    <r>
      <rPr>
        <sz val="9"/>
        <color rgb="FF404040"/>
        <rFont val="Arial"/>
        <family val="2"/>
      </rPr>
      <t>Transparent It Is Well - SFA0003</t>
    </r>
  </si>
  <si>
    <r>
      <rPr>
        <sz val="9"/>
        <color rgb="FF404040"/>
        <rFont val="Arial"/>
        <family val="2"/>
      </rPr>
      <t>Transparent Just Enough Grace - SFA0006</t>
    </r>
  </si>
  <si>
    <r>
      <rPr>
        <sz val="9"/>
        <color rgb="FF404040"/>
        <rFont val="Arial"/>
        <family val="2"/>
      </rPr>
      <t>Transparent Filled My Heart - SFA0007</t>
    </r>
  </si>
  <si>
    <r>
      <rPr>
        <sz val="9"/>
        <color rgb="FF404040"/>
        <rFont val="Arial"/>
        <family val="2"/>
      </rPr>
      <t>Glossy Thick Paper Pray Continually - PFW0003</t>
    </r>
  </si>
  <si>
    <r>
      <rPr>
        <sz val="9"/>
        <color rgb="FF404040"/>
        <rFont val="Arial"/>
        <family val="2"/>
      </rPr>
      <t>Glossy Thick Paper Amazing Grace - PFW0004</t>
    </r>
  </si>
  <si>
    <r>
      <rPr>
        <sz val="9"/>
        <color rgb="FF404040"/>
        <rFont val="Arial"/>
        <family val="2"/>
      </rPr>
      <t>Key Chain Amzing Grace - LKC0153</t>
    </r>
  </si>
  <si>
    <r>
      <rPr>
        <sz val="9"/>
        <color rgb="FF404040"/>
        <rFont val="Arial"/>
        <family val="2"/>
      </rPr>
      <t>Key Chain Saved By Grace - LKC0154</t>
    </r>
  </si>
  <si>
    <r>
      <rPr>
        <sz val="9"/>
        <color rgb="FF404040"/>
        <rFont val="Arial"/>
        <family val="2"/>
      </rPr>
      <t>Key Chain Faith - LKC0172</t>
    </r>
  </si>
  <si>
    <r>
      <rPr>
        <sz val="9"/>
        <color rgb="FF404040"/>
        <rFont val="Arial"/>
        <family val="2"/>
      </rPr>
      <t>Key Chain God Within - LKC0171</t>
    </r>
  </si>
  <si>
    <r>
      <rPr>
        <sz val="9"/>
        <color rgb="FF404040"/>
        <rFont val="Arial"/>
        <family val="2"/>
      </rPr>
      <t>Rise Up</t>
    </r>
  </si>
  <si>
    <r>
      <rPr>
        <sz val="9"/>
        <color rgb="FF404040"/>
        <rFont val="Arial"/>
        <family val="2"/>
      </rPr>
      <t>Cain</t>
    </r>
  </si>
  <si>
    <r>
      <rPr>
        <sz val="9"/>
        <color rgb="FF404040"/>
        <rFont val="Arial"/>
        <family val="2"/>
      </rPr>
      <t>CD</t>
    </r>
  </si>
  <si>
    <t>HCCP Rep Name:</t>
  </si>
  <si>
    <t>Ship Date:</t>
  </si>
  <si>
    <t>PO #:</t>
  </si>
  <si>
    <t>Promo Start Date:</t>
  </si>
  <si>
    <t>Account Name:</t>
  </si>
  <si>
    <t>Promo End Date:</t>
  </si>
  <si>
    <t>Account Number:</t>
  </si>
  <si>
    <t>Order Due Date:</t>
  </si>
  <si>
    <t>Promo Name:</t>
  </si>
  <si>
    <t>Date Ordered:</t>
  </si>
  <si>
    <t>Promo Code:</t>
  </si>
  <si>
    <t>MJUN21</t>
  </si>
  <si>
    <t>Dating:</t>
  </si>
  <si>
    <t xml:space="preserve">Promotional orders submitted by the due date listed above are eligible for 90 days' dating; orders of 30 units or more receive free freight </t>
  </si>
  <si>
    <t>Qty</t>
  </si>
  <si>
    <t>ISBN</t>
  </si>
  <si>
    <t>Title</t>
  </si>
  <si>
    <t>Sale Notes</t>
  </si>
  <si>
    <t>Retail</t>
  </si>
  <si>
    <t>Suggested Sale Price</t>
  </si>
  <si>
    <t>Discount</t>
  </si>
  <si>
    <t>Margin</t>
  </si>
  <si>
    <t>Net</t>
  </si>
  <si>
    <t>Net Sum</t>
  </si>
  <si>
    <t>9780785248361</t>
  </si>
  <si>
    <t>Best Seat in the House</t>
  </si>
  <si>
    <t>4 unit min order</t>
  </si>
  <si>
    <t>25% Off</t>
  </si>
  <si>
    <t>9780310537083</t>
  </si>
  <si>
    <t>Better Decisions, Fewer Regrets</t>
  </si>
  <si>
    <t>40% off</t>
  </si>
  <si>
    <t>9781400228867</t>
  </si>
  <si>
    <t>BibleForce</t>
  </si>
  <si>
    <t>9780785247227</t>
  </si>
  <si>
    <t>Don't Give the Enemy a Seat at Your Table</t>
  </si>
  <si>
    <t>40% Off</t>
  </si>
  <si>
    <t>9781400209941</t>
  </si>
  <si>
    <t>Dream Too Big</t>
  </si>
  <si>
    <t>9781400220830</t>
  </si>
  <si>
    <t>Everybody, Always for Kids</t>
  </si>
  <si>
    <t>9781400226153</t>
  </si>
  <si>
    <t>Indescribable for Little Ones</t>
  </si>
  <si>
    <t>9780785242970</t>
  </si>
  <si>
    <t>Jesus Unleashed</t>
  </si>
  <si>
    <t>9781400228331</t>
  </si>
  <si>
    <t>Midnight Dad Devotional</t>
  </si>
  <si>
    <t>20% Off</t>
  </si>
  <si>
    <t>9780310458647</t>
  </si>
  <si>
    <t>Move Devotional</t>
  </si>
  <si>
    <t>30% Off</t>
  </si>
  <si>
    <t>9780310449126</t>
  </si>
  <si>
    <t>NIV Study Bible, Fully Revised Edition, Personal Size, Leathersoft, Brown/Blue, Red Letter, Comfort Print</t>
  </si>
  <si>
    <t>2 unit min order</t>
  </si>
  <si>
    <t>9780310449140</t>
  </si>
  <si>
    <t>NIV Study Bible, Fully Revised Edition, Personal Size, Leathersoft, Navy/Blue, Red Letter, Comfort Print</t>
  </si>
  <si>
    <t>9780310410201</t>
  </si>
  <si>
    <t>NIV, Bible for Men, Leathersoft, Gray/Tan</t>
  </si>
  <si>
    <t>9780310417309</t>
  </si>
  <si>
    <t>NIV, Men's Devotional Bible, Compact, Leathersoft, Brown</t>
  </si>
  <si>
    <t>9780310454014</t>
  </si>
  <si>
    <t>NIV, Outdoorsman Bible, Lost Camo Edition, Leathersoft, Red Letter, Comfort Print</t>
  </si>
  <si>
    <t>9780785220626</t>
  </si>
  <si>
    <t xml:space="preserve">NKJV Study Bible, Hardcover, Burgundy, Full-Color, Comfort Print </t>
  </si>
  <si>
    <t>9780785220688</t>
  </si>
  <si>
    <t xml:space="preserve">NKJV Study Bible, Leathersoft, Red, Full-Color, Comfort Print  </t>
  </si>
  <si>
    <t>9780785237914</t>
  </si>
  <si>
    <t>No Pain, No Gaines</t>
  </si>
  <si>
    <t>9780785248033</t>
  </si>
  <si>
    <t>Once Upon a Prince</t>
  </si>
  <si>
    <t>9780785232162</t>
  </si>
  <si>
    <t>Paris Dressmaker</t>
  </si>
  <si>
    <t>9780310120087</t>
  </si>
  <si>
    <t>Scandal of Forgiveness</t>
  </si>
  <si>
    <t>9780310359005</t>
  </si>
  <si>
    <t>Seven More Men</t>
  </si>
  <si>
    <t>9780785234654</t>
  </si>
  <si>
    <t>Trial and Error</t>
  </si>
  <si>
    <t>9781400221455</t>
  </si>
  <si>
    <t>Uncommon Ground</t>
  </si>
  <si>
    <t>9780785232957</t>
  </si>
  <si>
    <t>Vanishing at Loxby Manor</t>
  </si>
  <si>
    <t>9780785230946</t>
  </si>
  <si>
    <t>Water Keeper</t>
  </si>
  <si>
    <t>9780310120490</t>
  </si>
  <si>
    <t>With All Your Heart</t>
  </si>
  <si>
    <t/>
  </si>
  <si>
    <t>Sale Stickers</t>
  </si>
  <si>
    <t>9780310209188</t>
  </si>
  <si>
    <t>Sale Stickers 25% Off Sheet of 14</t>
  </si>
  <si>
    <t>9780310264040</t>
  </si>
  <si>
    <t>Sale Stickers 30% Off Sheet of 14</t>
  </si>
  <si>
    <t>9780310270089</t>
  </si>
  <si>
    <t>Sale Stickers 40% Off Sheet of 14</t>
  </si>
  <si>
    <t>Total Units:</t>
  </si>
  <si>
    <t>Avg. Mar</t>
  </si>
  <si>
    <t>Total Net:</t>
  </si>
  <si>
    <t>REP NAME HERE</t>
  </si>
  <si>
    <t>CUSTOMER</t>
  </si>
  <si>
    <t>CUST #</t>
  </si>
  <si>
    <t>Munce Summer Catalog</t>
  </si>
  <si>
    <t>ONLINE ADS</t>
  </si>
  <si>
    <t>The Ninefold Path Of Jesus</t>
  </si>
  <si>
    <t>Mark Scandrette</t>
  </si>
  <si>
    <t>9780830846849</t>
  </si>
  <si>
    <t>Catalog and Facebook Ad</t>
  </si>
  <si>
    <t>The Visual Word</t>
  </si>
  <si>
    <t>Patrick Schreiner</t>
  </si>
  <si>
    <r>
      <rPr>
        <sz val="9"/>
        <color rgb="FF404040"/>
        <rFont val="Arial"/>
        <family val="2"/>
      </rPr>
      <t>The Intentional Father</t>
    </r>
  </si>
  <si>
    <r>
      <rPr>
        <sz val="9"/>
        <color rgb="FF404040"/>
        <rFont val="Arial"/>
        <family val="2"/>
      </rPr>
      <t>Jon Tyson</t>
    </r>
  </si>
  <si>
    <r>
      <rPr>
        <sz val="9"/>
        <color rgb="FF404040"/>
        <rFont val="Arial"/>
        <family val="2"/>
      </rPr>
      <t>The Roar Within</t>
    </r>
  </si>
  <si>
    <r>
      <rPr>
        <sz val="9"/>
        <color rgb="FF404040"/>
        <rFont val="Arial"/>
        <family val="2"/>
      </rPr>
      <t>Brent Henderson</t>
    </r>
  </si>
  <si>
    <r>
      <rPr>
        <sz val="9"/>
        <color rgb="FF404040"/>
        <rFont val="Arial"/>
        <family val="2"/>
      </rPr>
      <t>Come Back To Me</t>
    </r>
  </si>
  <si>
    <r>
      <rPr>
        <sz val="9"/>
        <color rgb="FF404040"/>
        <rFont val="Arial"/>
        <family val="2"/>
      </rPr>
      <t>Jody Hedlund</t>
    </r>
  </si>
  <si>
    <r>
      <rPr>
        <sz val="9"/>
        <color rgb="FF404040"/>
        <rFont val="Arial"/>
        <family val="2"/>
      </rPr>
      <t>Your Time Is Now</t>
    </r>
  </si>
  <si>
    <r>
      <rPr>
        <sz val="9"/>
        <color rgb="FF404040"/>
        <rFont val="Arial"/>
        <family val="2"/>
      </rPr>
      <t>Jonathan Evans</t>
    </r>
  </si>
  <si>
    <t xml:space="preserve">101 Winners Circle                                                                                   Brentwood , TN 37024                                                                                 Ph: 800-877-4443/ Fax: 615-371-6980 </t>
  </si>
  <si>
    <t xml:space="preserve">Capitol Christian Distribution
Summer Sale Catalog (JUNE) 2021
Catalog Purchase Order </t>
  </si>
  <si>
    <r>
      <rPr>
        <sz val="9"/>
        <color rgb="FF404040"/>
        <rFont val="Arial"/>
        <family val="2"/>
      </rPr>
      <t>A Week Away</t>
    </r>
  </si>
  <si>
    <r>
      <rPr>
        <sz val="9"/>
        <color rgb="FF404040"/>
        <rFont val="Arial"/>
        <family val="2"/>
      </rPr>
      <t>Various</t>
    </r>
  </si>
  <si>
    <r>
      <rPr>
        <sz val="9"/>
        <color rgb="FF404040"/>
        <rFont val="Arial"/>
        <family val="2"/>
      </rPr>
      <t>Glorious Church</t>
    </r>
  </si>
  <si>
    <r>
      <rPr>
        <sz val="9"/>
        <color rgb="FF404040"/>
        <rFont val="Arial"/>
        <family val="2"/>
      </rPr>
      <t>Glorious Church, DVD</t>
    </r>
  </si>
  <si>
    <r>
      <rPr>
        <sz val="9"/>
        <color rgb="FF404040"/>
        <rFont val="Arial"/>
        <family val="2"/>
      </rPr>
      <t>DVD</t>
    </r>
  </si>
  <si>
    <r>
      <rPr>
        <sz val="9"/>
        <color rgb="FF404040"/>
        <rFont val="Arial"/>
        <family val="2"/>
      </rPr>
      <t>Top 25 Praise Songs - Graves Into Gardens</t>
    </r>
  </si>
  <si>
    <r>
      <rPr>
        <sz val="9"/>
        <color rgb="FF404040"/>
        <rFont val="Arial"/>
        <family val="2"/>
      </rPr>
      <t>Maranatha! Music</t>
    </r>
  </si>
  <si>
    <r>
      <rPr>
        <sz val="9"/>
        <color rgb="FF404040"/>
        <rFont val="Arial"/>
        <family val="2"/>
      </rPr>
      <t>Godsend</t>
    </r>
  </si>
  <si>
    <r>
      <rPr>
        <sz val="9"/>
        <color rgb="FF404040"/>
        <rFont val="Arial"/>
        <family val="2"/>
      </rPr>
      <t>Riley Clemmons</t>
    </r>
  </si>
  <si>
    <r>
      <rPr>
        <sz val="9"/>
        <color rgb="FF404040"/>
        <rFont val="Arial"/>
        <family val="2"/>
      </rPr>
      <t>Milk &amp; Honey</t>
    </r>
  </si>
  <si>
    <r>
      <rPr>
        <sz val="9"/>
        <color rgb="FF404040"/>
        <rFont val="Arial"/>
        <family val="2"/>
      </rPr>
      <t>Crowder</t>
    </r>
  </si>
  <si>
    <t xml:space="preserve">Dexterity Books
Summer Sale Catalog (JUNE) 2021
Catalog Purchase Order </t>
  </si>
  <si>
    <r>
      <rPr>
        <sz val="9"/>
        <color rgb="FF404040"/>
        <rFont val="Arial"/>
        <family val="2"/>
      </rPr>
      <t>The Way Of The Father</t>
    </r>
  </si>
  <si>
    <r>
      <rPr>
        <sz val="9"/>
        <color rgb="FF404040"/>
        <rFont val="Arial"/>
        <family val="2"/>
      </rPr>
      <t>Michael W. Smith</t>
    </r>
  </si>
  <si>
    <t xml:space="preserve">        Tyndale House Publishers - Munce June (Summer) 2021 Promotion                   </t>
  </si>
  <si>
    <r>
      <rPr>
        <b/>
        <sz val="14"/>
        <color rgb="FFFF0000"/>
        <rFont val="Calibri"/>
        <family val="2"/>
      </rPr>
      <t xml:space="preserve">Please return your order to your Tyndale Sales Rep. </t>
    </r>
    <r>
      <rPr>
        <b/>
        <sz val="11"/>
        <color indexed="30"/>
        <rFont val="Calibri"/>
        <family val="2"/>
      </rPr>
      <t/>
    </r>
  </si>
  <si>
    <t>Account #</t>
  </si>
  <si>
    <r>
      <rPr>
        <b/>
        <u/>
        <sz val="12"/>
        <color theme="1"/>
        <rFont val="Calibri"/>
        <family val="2"/>
        <scheme val="minor"/>
      </rPr>
      <t>Notes:</t>
    </r>
    <r>
      <rPr>
        <b/>
        <sz val="12"/>
        <color theme="1"/>
        <rFont val="Calibri"/>
        <family val="2"/>
        <scheme val="minor"/>
      </rPr>
      <t xml:space="preserve">  Orders with 30+ units qualify for free-freight and 60-day billing. You may add additional products of your choice to the bottom of this form and they will receive 48% and ship free-freight .  Items with a discount of 70% or greater are non-returnable.</t>
    </r>
  </si>
  <si>
    <t>Store Name</t>
  </si>
  <si>
    <t>Buyer</t>
  </si>
  <si>
    <t>City, State</t>
  </si>
  <si>
    <t>PO #</t>
  </si>
  <si>
    <r>
      <t xml:space="preserve">                      </t>
    </r>
    <r>
      <rPr>
        <b/>
        <sz val="10"/>
        <color theme="1"/>
        <rFont val="Calibri"/>
        <family val="2"/>
        <scheme val="minor"/>
      </rPr>
      <t>LL = Leather-Like;  HC = Hardcover; SC = Softcover; LP = Large Print</t>
    </r>
  </si>
  <si>
    <r>
      <rPr>
        <b/>
        <sz val="12"/>
        <color rgb="FFC00000"/>
        <rFont val="Calibri"/>
        <family val="2"/>
        <scheme val="minor"/>
      </rPr>
      <t xml:space="preserve">                </t>
    </r>
    <r>
      <rPr>
        <b/>
        <sz val="12"/>
        <color rgb="FFFF0000"/>
        <rFont val="Calibri"/>
        <family val="2"/>
        <scheme val="minor"/>
      </rPr>
      <t xml:space="preserve">     </t>
    </r>
    <r>
      <rPr>
        <b/>
        <u/>
        <sz val="12"/>
        <color rgb="FFFF0000"/>
        <rFont val="Calibri"/>
        <family val="2"/>
        <scheme val="minor"/>
      </rPr>
      <t>Discounts for New Releases</t>
    </r>
    <r>
      <rPr>
        <b/>
        <sz val="12"/>
        <color rgb="FFFF0000"/>
        <rFont val="Calibri"/>
        <family val="2"/>
        <scheme val="minor"/>
      </rPr>
      <t>: 1-2 copies = 48%; 3-5 = 50%; 6+ = 52%</t>
    </r>
  </si>
  <si>
    <t>QTY</t>
  </si>
  <si>
    <t>Author</t>
  </si>
  <si>
    <t>Regular Retail Price</t>
  </si>
  <si>
    <t>Binding</t>
  </si>
  <si>
    <t>Product Type</t>
  </si>
  <si>
    <t>Sugg. Sale Price</t>
  </si>
  <si>
    <t>Discount Start Date</t>
  </si>
  <si>
    <t>Discount End Date</t>
  </si>
  <si>
    <t>Comment</t>
  </si>
  <si>
    <t>Bibles</t>
  </si>
  <si>
    <t>Every Man's Bible, NLT Deluxe Explorer Edition Brown</t>
  </si>
  <si>
    <t>Tyndale</t>
  </si>
  <si>
    <t>LeatherLike</t>
  </si>
  <si>
    <t>Tyndale Bibles</t>
  </si>
  <si>
    <t>3+ units at 65% off</t>
  </si>
  <si>
    <t>Every Man's Bible, NLT Deluxe Messenger Edition Brown</t>
  </si>
  <si>
    <t>Every Man's Bible, NLT Large Print Brown/Tan</t>
  </si>
  <si>
    <t>Every Man's Bible, NLT Large Print Black/Onyx</t>
  </si>
  <si>
    <t>Large Print Thinline Reference Bible, NLT Rustic Brown</t>
  </si>
  <si>
    <t>Personal Size Giant Print Bible, Filament Enabled Edition, NLT Rustic Brown</t>
  </si>
  <si>
    <t>Personal Size Giant Print Bible, Filament Enabled Edition NLT Black/Onyx</t>
  </si>
  <si>
    <t>Thinline Reference Holy Bible, Filament Enabled Edition, Large Print, NLT Cross Grip Black</t>
  </si>
  <si>
    <t>Additional titles of your choosing…</t>
  </si>
  <si>
    <t>604 Magnolia Lane
Nashville, TN 37211
Phone: 404-580-1575</t>
  </si>
  <si>
    <t>9781400214693</t>
  </si>
  <si>
    <t>9780310456797</t>
  </si>
  <si>
    <t>9780310456889</t>
  </si>
  <si>
    <t>9780718074272</t>
  </si>
  <si>
    <t>9780310456575</t>
  </si>
  <si>
    <t>9780310456629</t>
  </si>
  <si>
    <t>Jesus</t>
  </si>
  <si>
    <t>NIV, Artisan Collection Bible, Leathersoft, Blush Floral, Red Letter, Comfort Print</t>
  </si>
  <si>
    <t>NASB, Artisan Collection Bible, Leathersoft, Almond Floral, Red Letter, 1995 Text, Comfort Print</t>
  </si>
  <si>
    <t>How Happiness Happens</t>
  </si>
  <si>
    <t>NIV, Quest Study Bible, Personal Size, Leathersoft, Blue, Comfort Print</t>
  </si>
  <si>
    <t>NIV, Quest Study Bible, Personal Size, Leathersoft, Teal, Comfort 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</si>
</sst>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0.00"/>
    <numFmt numFmtId="165" formatCode="000000000000"/>
    <numFmt numFmtId="166" formatCode="0.0%"/>
    <numFmt numFmtId="167" formatCode="&quot;$&quot;#,##0.00"/>
  </numFmts>
  <fonts count="4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404040"/>
      <name val="Arial"/>
      <family val="2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14"/>
      <color rgb="FFFF0000"/>
      <name val="Calibri"/>
      <family val="2"/>
    </font>
    <font>
      <b/>
      <sz val="11"/>
      <color indexed="30"/>
      <name val="Calibri"/>
      <family val="2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4" tint="-0.499984740745262"/>
      </bottom>
      <diagonal/>
    </border>
    <border>
      <left/>
      <right/>
      <top style="medium">
        <color indexed="64"/>
      </top>
      <bottom style="medium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6" fillId="0" borderId="0"/>
    <xf numFmtId="0" fontId="1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303">
    <xf numFmtId="0" fontId="0" fillId="0" borderId="0" xfId="0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shrinkToFit="1"/>
    </xf>
    <xf numFmtId="164" fontId="7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/>
    <xf numFmtId="0" fontId="13" fillId="0" borderId="16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2" fillId="0" borderId="21" xfId="16" applyBorder="1" applyAlignment="1">
      <alignment horizontal="center"/>
    </xf>
    <xf numFmtId="0" fontId="2" fillId="0" borderId="22" xfId="16" applyBorder="1"/>
    <xf numFmtId="0" fontId="2" fillId="0" borderId="22" xfId="16" applyBorder="1" applyAlignment="1">
      <alignment horizontal="center"/>
    </xf>
    <xf numFmtId="0" fontId="19" fillId="0" borderId="22" xfId="16" applyFont="1" applyBorder="1" applyAlignment="1">
      <alignment horizontal="right" vertical="center"/>
    </xf>
    <xf numFmtId="0" fontId="2" fillId="0" borderId="0" xfId="16"/>
    <xf numFmtId="10" fontId="0" fillId="0" borderId="0" xfId="17" applyNumberFormat="1" applyFont="1"/>
    <xf numFmtId="44" fontId="0" fillId="0" borderId="0" xfId="18" applyFont="1"/>
    <xf numFmtId="0" fontId="2" fillId="0" borderId="11" xfId="16" applyBorder="1" applyAlignment="1">
      <alignment horizontal="center"/>
    </xf>
    <xf numFmtId="0" fontId="2" fillId="0" borderId="0" xfId="16" applyAlignment="1">
      <alignment horizontal="center"/>
    </xf>
    <xf numFmtId="0" fontId="2" fillId="0" borderId="0" xfId="16" applyAlignment="1">
      <alignment horizontal="right"/>
    </xf>
    <xf numFmtId="0" fontId="2" fillId="0" borderId="16" xfId="16" applyBorder="1" applyAlignment="1">
      <alignment horizontal="center" vertical="center"/>
    </xf>
    <xf numFmtId="0" fontId="20" fillId="0" borderId="0" xfId="16" applyFont="1" applyAlignment="1">
      <alignment horizontal="right"/>
    </xf>
    <xf numFmtId="0" fontId="21" fillId="0" borderId="16" xfId="16" applyFont="1" applyBorder="1" applyAlignment="1">
      <alignment horizontal="center" vertical="center"/>
    </xf>
    <xf numFmtId="166" fontId="2" fillId="0" borderId="23" xfId="16" applyNumberFormat="1" applyBorder="1" applyAlignment="1">
      <alignment horizontal="center"/>
    </xf>
    <xf numFmtId="0" fontId="17" fillId="4" borderId="13" xfId="16" applyFont="1" applyFill="1" applyBorder="1" applyAlignment="1">
      <alignment horizontal="center"/>
    </xf>
    <xf numFmtId="0" fontId="17" fillId="4" borderId="24" xfId="16" applyFont="1" applyFill="1" applyBorder="1" applyAlignment="1">
      <alignment horizontal="center"/>
    </xf>
    <xf numFmtId="0" fontId="17" fillId="4" borderId="24" xfId="16" applyFont="1" applyFill="1" applyBorder="1" applyAlignment="1">
      <alignment horizontal="center" wrapText="1"/>
    </xf>
    <xf numFmtId="0" fontId="17" fillId="4" borderId="25" xfId="16" applyFont="1" applyFill="1" applyBorder="1" applyAlignment="1">
      <alignment horizontal="center"/>
    </xf>
    <xf numFmtId="10" fontId="17" fillId="4" borderId="26" xfId="17" applyNumberFormat="1" applyFont="1" applyFill="1" applyBorder="1" applyAlignment="1">
      <alignment horizontal="center"/>
    </xf>
    <xf numFmtId="44" fontId="17" fillId="4" borderId="27" xfId="18" applyFont="1" applyFill="1" applyBorder="1" applyAlignment="1">
      <alignment horizontal="center"/>
    </xf>
    <xf numFmtId="44" fontId="17" fillId="4" borderId="25" xfId="18" applyFont="1" applyFill="1" applyBorder="1" applyAlignment="1">
      <alignment horizontal="center"/>
    </xf>
    <xf numFmtId="0" fontId="2" fillId="0" borderId="16" xfId="16" applyBorder="1" applyAlignment="1">
      <alignment horizontal="center" vertical="center" wrapText="1"/>
    </xf>
    <xf numFmtId="10" fontId="0" fillId="0" borderId="16" xfId="17" applyNumberFormat="1" applyFont="1" applyBorder="1"/>
    <xf numFmtId="44" fontId="0" fillId="0" borderId="29" xfId="18" applyFont="1" applyBorder="1"/>
    <xf numFmtId="44" fontId="0" fillId="0" borderId="16" xfId="18" applyFont="1" applyBorder="1"/>
    <xf numFmtId="44" fontId="23" fillId="0" borderId="16" xfId="17" applyNumberFormat="1" applyFont="1" applyFill="1" applyBorder="1" applyAlignment="1" applyProtection="1">
      <alignment horizontal="center" vertical="center"/>
      <protection locked="0"/>
    </xf>
    <xf numFmtId="49" fontId="23" fillId="0" borderId="16" xfId="16" applyNumberFormat="1" applyFont="1" applyBorder="1" applyAlignment="1" applyProtection="1">
      <alignment vertical="center"/>
      <protection locked="0"/>
    </xf>
    <xf numFmtId="43" fontId="23" fillId="0" borderId="16" xfId="18" applyNumberFormat="1" applyFont="1" applyFill="1" applyBorder="1" applyAlignment="1" applyProtection="1">
      <alignment vertical="center"/>
      <protection locked="0"/>
    </xf>
    <xf numFmtId="49" fontId="23" fillId="0" borderId="16" xfId="16" quotePrefix="1" applyNumberFormat="1" applyFont="1" applyBorder="1" applyAlignment="1" applyProtection="1">
      <alignment vertical="center"/>
      <protection locked="0"/>
    </xf>
    <xf numFmtId="44" fontId="0" fillId="0" borderId="31" xfId="18" applyFont="1" applyBorder="1"/>
    <xf numFmtId="44" fontId="0" fillId="0" borderId="30" xfId="18" applyFont="1" applyBorder="1"/>
    <xf numFmtId="43" fontId="23" fillId="0" borderId="30" xfId="18" applyNumberFormat="1" applyFont="1" applyFill="1" applyBorder="1" applyAlignment="1" applyProtection="1">
      <alignment vertical="center"/>
      <protection locked="0"/>
    </xf>
    <xf numFmtId="49" fontId="23" fillId="0" borderId="30" xfId="16" applyNumberFormat="1" applyFont="1" applyBorder="1" applyAlignment="1" applyProtection="1">
      <alignment vertical="center"/>
      <protection locked="0"/>
    </xf>
    <xf numFmtId="49" fontId="23" fillId="0" borderId="30" xfId="16" quotePrefix="1" applyNumberFormat="1" applyFont="1" applyBorder="1" applyAlignment="1" applyProtection="1">
      <alignment vertical="center"/>
      <protection locked="0"/>
    </xf>
    <xf numFmtId="0" fontId="2" fillId="0" borderId="32" xfId="16" applyBorder="1" applyAlignment="1">
      <alignment horizontal="center"/>
    </xf>
    <xf numFmtId="1" fontId="23" fillId="0" borderId="33" xfId="1" quotePrefix="1" applyNumberFormat="1" applyFont="1" applyBorder="1" applyAlignment="1">
      <alignment horizontal="left"/>
    </xf>
    <xf numFmtId="0" fontId="23" fillId="0" borderId="33" xfId="16" applyFont="1" applyBorder="1"/>
    <xf numFmtId="0" fontId="2" fillId="0" borderId="33" xfId="16" applyBorder="1" applyAlignment="1">
      <alignment horizontal="center" vertical="center" wrapText="1"/>
    </xf>
    <xf numFmtId="44" fontId="23" fillId="0" borderId="33" xfId="18" applyFont="1" applyFill="1" applyBorder="1" applyAlignment="1" applyProtection="1">
      <protection locked="0"/>
    </xf>
    <xf numFmtId="44" fontId="23" fillId="0" borderId="33" xfId="17" applyNumberFormat="1" applyFont="1" applyFill="1" applyBorder="1" applyAlignment="1" applyProtection="1">
      <alignment horizontal="right"/>
      <protection locked="0"/>
    </xf>
    <xf numFmtId="10" fontId="23" fillId="0" borderId="33" xfId="17" applyNumberFormat="1" applyFont="1" applyFill="1" applyBorder="1" applyAlignment="1" applyProtection="1">
      <protection locked="0"/>
    </xf>
    <xf numFmtId="44" fontId="0" fillId="0" borderId="33" xfId="18" applyFont="1" applyBorder="1"/>
    <xf numFmtId="44" fontId="2" fillId="0" borderId="0" xfId="16" applyNumberFormat="1"/>
    <xf numFmtId="0" fontId="21" fillId="0" borderId="0" xfId="16" applyFont="1" applyAlignment="1">
      <alignment horizontal="center"/>
    </xf>
    <xf numFmtId="10" fontId="0" fillId="0" borderId="0" xfId="17" applyNumberFormat="1" applyFont="1" applyBorder="1"/>
    <xf numFmtId="44" fontId="0" fillId="0" borderId="0" xfId="18" applyFont="1" applyBorder="1"/>
    <xf numFmtId="0" fontId="2" fillId="0" borderId="34" xfId="16" applyBorder="1" applyAlignment="1">
      <alignment horizontal="center"/>
    </xf>
    <xf numFmtId="49" fontId="2" fillId="0" borderId="16" xfId="16" applyNumberFormat="1" applyBorder="1" applyAlignment="1">
      <alignment horizontal="center" vertical="center"/>
    </xf>
    <xf numFmtId="0" fontId="2" fillId="0" borderId="16" xfId="16" applyBorder="1"/>
    <xf numFmtId="0" fontId="2" fillId="0" borderId="16" xfId="16" applyBorder="1" applyAlignment="1">
      <alignment horizontal="center"/>
    </xf>
    <xf numFmtId="43" fontId="2" fillId="0" borderId="16" xfId="16" applyNumberFormat="1" applyBorder="1"/>
    <xf numFmtId="43" fontId="18" fillId="0" borderId="16" xfId="16" applyNumberFormat="1" applyFont="1" applyBorder="1"/>
    <xf numFmtId="0" fontId="2" fillId="0" borderId="0" xfId="16" applyAlignment="1">
      <alignment horizontal="center" vertical="center"/>
    </xf>
    <xf numFmtId="0" fontId="20" fillId="0" borderId="0" xfId="16" applyFont="1" applyAlignment="1">
      <alignment horizontal="right" vertical="center"/>
    </xf>
    <xf numFmtId="0" fontId="8" fillId="0" borderId="0" xfId="16" applyFont="1" applyAlignment="1">
      <alignment horizontal="left" vertical="center"/>
    </xf>
    <xf numFmtId="0" fontId="2" fillId="0" borderId="0" xfId="16" applyAlignment="1">
      <alignment vertical="center"/>
    </xf>
    <xf numFmtId="10" fontId="24" fillId="0" borderId="0" xfId="17" applyNumberFormat="1" applyFont="1" applyAlignment="1">
      <alignment horizontal="right" vertical="center"/>
    </xf>
    <xf numFmtId="44" fontId="0" fillId="0" borderId="0" xfId="18" applyFont="1" applyAlignment="1">
      <alignment vertical="center"/>
    </xf>
    <xf numFmtId="167" fontId="8" fillId="0" borderId="0" xfId="16" applyNumberFormat="1" applyFont="1" applyAlignment="1">
      <alignment horizontal="left" vertical="center"/>
    </xf>
    <xf numFmtId="0" fontId="2" fillId="0" borderId="28" xfId="16" applyBorder="1" applyAlignment="1">
      <alignment horizontal="center" vertical="center"/>
    </xf>
    <xf numFmtId="49" fontId="23" fillId="0" borderId="16" xfId="5" quotePrefix="1" applyNumberFormat="1" applyFont="1" applyBorder="1" applyAlignment="1">
      <alignment horizontal="left" vertical="center"/>
    </xf>
    <xf numFmtId="0" fontId="23" fillId="0" borderId="16" xfId="16" applyFont="1" applyBorder="1" applyAlignment="1">
      <alignment vertical="center" wrapText="1"/>
    </xf>
    <xf numFmtId="44" fontId="23" fillId="0" borderId="16" xfId="17" applyNumberFormat="1" applyFont="1" applyFill="1" applyBorder="1" applyAlignment="1" applyProtection="1">
      <alignment horizontal="right" vertical="center"/>
      <protection locked="0"/>
    </xf>
    <xf numFmtId="166" fontId="0" fillId="0" borderId="16" xfId="17" applyNumberFormat="1" applyFont="1" applyFill="1" applyBorder="1" applyAlignment="1">
      <alignment vertical="center"/>
    </xf>
    <xf numFmtId="49" fontId="23" fillId="0" borderId="16" xfId="1" quotePrefix="1" applyNumberFormat="1" applyFont="1" applyBorder="1" applyAlignment="1">
      <alignment horizontal="left" vertical="center"/>
    </xf>
    <xf numFmtId="49" fontId="23" fillId="0" borderId="30" xfId="5" quotePrefix="1" applyNumberFormat="1" applyFont="1" applyBorder="1" applyAlignment="1">
      <alignment horizontal="left" vertical="center"/>
    </xf>
    <xf numFmtId="0" fontId="23" fillId="0" borderId="30" xfId="16" applyFont="1" applyBorder="1" applyAlignment="1">
      <alignment vertical="center" wrapText="1"/>
    </xf>
    <xf numFmtId="49" fontId="23" fillId="0" borderId="30" xfId="2" applyNumberFormat="1" applyFont="1" applyBorder="1" applyAlignment="1">
      <alignment horizontal="left" vertical="center"/>
    </xf>
    <xf numFmtId="49" fontId="23" fillId="0" borderId="30" xfId="1" quotePrefix="1" applyNumberFormat="1" applyFont="1" applyBorder="1" applyAlignment="1">
      <alignment horizontal="left" vertical="center"/>
    </xf>
    <xf numFmtId="0" fontId="14" fillId="0" borderId="16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1" fontId="1" fillId="0" borderId="17" xfId="19" applyNumberFormat="1" applyBorder="1"/>
    <xf numFmtId="0" fontId="28" fillId="0" borderId="18" xfId="19" applyFont="1" applyBorder="1"/>
    <xf numFmtId="0" fontId="1" fillId="0" borderId="18" xfId="19" applyBorder="1"/>
    <xf numFmtId="0" fontId="1" fillId="0" borderId="18" xfId="19" applyBorder="1" applyAlignment="1">
      <alignment horizontal="center"/>
    </xf>
    <xf numFmtId="167" fontId="1" fillId="0" borderId="18" xfId="19" applyNumberFormat="1" applyBorder="1" applyAlignment="1">
      <alignment horizontal="center"/>
    </xf>
    <xf numFmtId="0" fontId="1" fillId="0" borderId="19" xfId="19" applyBorder="1" applyAlignment="1">
      <alignment wrapText="1"/>
    </xf>
    <xf numFmtId="0" fontId="1" fillId="0" borderId="0" xfId="19" applyAlignment="1">
      <alignment wrapText="1"/>
    </xf>
    <xf numFmtId="0" fontId="29" fillId="0" borderId="11" xfId="19" applyFont="1" applyBorder="1" applyAlignment="1">
      <alignment horizontal="left" vertical="center"/>
    </xf>
    <xf numFmtId="0" fontId="29" fillId="5" borderId="0" xfId="19" applyFont="1" applyFill="1" applyAlignment="1">
      <alignment horizontal="left" vertical="center"/>
    </xf>
    <xf numFmtId="1" fontId="30" fillId="5" borderId="0" xfId="19" applyNumberFormat="1" applyFont="1" applyFill="1" applyAlignment="1">
      <alignment horizontal="left" vertical="center"/>
    </xf>
    <xf numFmtId="0" fontId="29" fillId="0" borderId="12" xfId="19" applyFont="1" applyBorder="1" applyAlignment="1">
      <alignment horizontal="left" vertical="center" wrapText="1"/>
    </xf>
    <xf numFmtId="0" fontId="1" fillId="5" borderId="0" xfId="19" applyFill="1" applyAlignment="1">
      <alignment vertical="center"/>
    </xf>
    <xf numFmtId="0" fontId="1" fillId="5" borderId="0" xfId="19" applyFill="1" applyAlignment="1">
      <alignment horizontal="center" vertical="center"/>
    </xf>
    <xf numFmtId="167" fontId="1" fillId="5" borderId="0" xfId="19" applyNumberFormat="1" applyFill="1" applyAlignment="1">
      <alignment horizontal="center" vertical="center"/>
    </xf>
    <xf numFmtId="0" fontId="1" fillId="0" borderId="12" xfId="19" applyBorder="1" applyAlignment="1">
      <alignment vertical="center" wrapText="1"/>
    </xf>
    <xf numFmtId="0" fontId="1" fillId="5" borderId="16" xfId="19" applyFill="1" applyBorder="1" applyAlignment="1">
      <alignment vertical="center"/>
    </xf>
    <xf numFmtId="167" fontId="34" fillId="5" borderId="0" xfId="19" applyNumberFormat="1" applyFont="1" applyFill="1" applyAlignment="1">
      <alignment horizontal="center" vertical="center"/>
    </xf>
    <xf numFmtId="0" fontId="35" fillId="5" borderId="0" xfId="19" applyFont="1" applyFill="1" applyAlignment="1">
      <alignment horizontal="center" vertical="center"/>
    </xf>
    <xf numFmtId="1" fontId="1" fillId="5" borderId="11" xfId="19" applyNumberFormat="1" applyFill="1" applyBorder="1" applyAlignment="1">
      <alignment horizontal="center"/>
    </xf>
    <xf numFmtId="0" fontId="1" fillId="5" borderId="0" xfId="19" applyFill="1"/>
    <xf numFmtId="0" fontId="1" fillId="5" borderId="0" xfId="19" applyFill="1" applyAlignment="1">
      <alignment horizontal="center"/>
    </xf>
    <xf numFmtId="167" fontId="1" fillId="5" borderId="0" xfId="19" applyNumberFormat="1" applyFill="1" applyAlignment="1">
      <alignment horizontal="center"/>
    </xf>
    <xf numFmtId="0" fontId="37" fillId="5" borderId="0" xfId="19" applyFont="1" applyFill="1" applyAlignment="1">
      <alignment horizontal="center"/>
    </xf>
    <xf numFmtId="0" fontId="1" fillId="0" borderId="12" xfId="19" applyBorder="1" applyAlignment="1">
      <alignment wrapText="1"/>
    </xf>
    <xf numFmtId="0" fontId="36" fillId="5" borderId="0" xfId="19" applyFont="1" applyFill="1" applyAlignment="1">
      <alignment horizontal="center"/>
    </xf>
    <xf numFmtId="1" fontId="1" fillId="5" borderId="13" xfId="19" applyNumberFormat="1" applyFill="1" applyBorder="1" applyAlignment="1">
      <alignment horizontal="center"/>
    </xf>
    <xf numFmtId="0" fontId="1" fillId="5" borderId="14" xfId="19" applyFill="1" applyBorder="1"/>
    <xf numFmtId="0" fontId="1" fillId="5" borderId="14" xfId="19" applyFill="1" applyBorder="1" applyAlignment="1">
      <alignment horizontal="center"/>
    </xf>
    <xf numFmtId="167" fontId="1" fillId="5" borderId="14" xfId="19" applyNumberFormat="1" applyFill="1" applyBorder="1" applyAlignment="1">
      <alignment horizontal="center"/>
    </xf>
    <xf numFmtId="0" fontId="36" fillId="5" borderId="14" xfId="19" applyFont="1" applyFill="1" applyBorder="1" applyAlignment="1">
      <alignment horizontal="center"/>
    </xf>
    <xf numFmtId="0" fontId="1" fillId="0" borderId="15" xfId="19" applyBorder="1" applyAlignment="1">
      <alignment wrapText="1"/>
    </xf>
    <xf numFmtId="1" fontId="17" fillId="4" borderId="39" xfId="19" applyNumberFormat="1" applyFont="1" applyFill="1" applyBorder="1" applyAlignment="1">
      <alignment horizontal="center" wrapText="1"/>
    </xf>
    <xf numFmtId="0" fontId="17" fillId="4" borderId="39" xfId="19" applyFont="1" applyFill="1" applyBorder="1" applyAlignment="1">
      <alignment horizontal="center" wrapText="1"/>
    </xf>
    <xf numFmtId="167" fontId="17" fillId="6" borderId="39" xfId="19" applyNumberFormat="1" applyFont="1" applyFill="1" applyBorder="1" applyAlignment="1">
      <alignment horizontal="center" wrapText="1"/>
    </xf>
    <xf numFmtId="1" fontId="17" fillId="7" borderId="39" xfId="19" applyNumberFormat="1" applyFont="1" applyFill="1" applyBorder="1" applyAlignment="1">
      <alignment horizontal="center" wrapText="1"/>
    </xf>
    <xf numFmtId="14" fontId="17" fillId="4" borderId="39" xfId="19" applyNumberFormat="1" applyFont="1" applyFill="1" applyBorder="1" applyAlignment="1">
      <alignment horizontal="center" wrapText="1"/>
    </xf>
    <xf numFmtId="167" fontId="17" fillId="8" borderId="39" xfId="19" applyNumberFormat="1" applyFont="1" applyFill="1" applyBorder="1" applyAlignment="1">
      <alignment horizontal="center" wrapText="1"/>
    </xf>
    <xf numFmtId="167" fontId="17" fillId="9" borderId="39" xfId="19" applyNumberFormat="1" applyFont="1" applyFill="1" applyBorder="1" applyAlignment="1">
      <alignment horizontal="center" wrapText="1"/>
    </xf>
    <xf numFmtId="1" fontId="1" fillId="9" borderId="16" xfId="19" applyNumberFormat="1" applyFill="1" applyBorder="1" applyAlignment="1">
      <alignment horizontal="center"/>
    </xf>
    <xf numFmtId="2" fontId="1" fillId="9" borderId="16" xfId="19" applyNumberFormat="1" applyFill="1" applyBorder="1" applyAlignment="1">
      <alignment horizontal="center"/>
    </xf>
    <xf numFmtId="0" fontId="17" fillId="9" borderId="16" xfId="19" applyFont="1" applyFill="1" applyBorder="1" applyAlignment="1">
      <alignment horizontal="center"/>
    </xf>
    <xf numFmtId="0" fontId="1" fillId="9" borderId="16" xfId="19" applyFill="1" applyBorder="1" applyAlignment="1">
      <alignment horizontal="center"/>
    </xf>
    <xf numFmtId="167" fontId="1" fillId="9" borderId="16" xfId="19" applyNumberFormat="1" applyFill="1" applyBorder="1" applyAlignment="1">
      <alignment horizontal="center"/>
    </xf>
    <xf numFmtId="167" fontId="1" fillId="9" borderId="16" xfId="19" applyNumberFormat="1" applyFill="1" applyBorder="1" applyAlignment="1">
      <alignment horizontal="center" wrapText="1"/>
    </xf>
    <xf numFmtId="0" fontId="1" fillId="9" borderId="16" xfId="19" applyFill="1" applyBorder="1" applyAlignment="1">
      <alignment horizontal="center" wrapText="1"/>
    </xf>
    <xf numFmtId="14" fontId="1" fillId="9" borderId="16" xfId="19" applyNumberFormat="1" applyFill="1" applyBorder="1" applyAlignment="1">
      <alignment horizontal="center"/>
    </xf>
    <xf numFmtId="1" fontId="1" fillId="0" borderId="16" xfId="19" applyNumberFormat="1" applyBorder="1" applyAlignment="1">
      <alignment horizontal="center"/>
    </xf>
    <xf numFmtId="2" fontId="1" fillId="0" borderId="16" xfId="19" applyNumberFormat="1" applyBorder="1" applyAlignment="1">
      <alignment horizontal="center"/>
    </xf>
    <xf numFmtId="0" fontId="1" fillId="0" borderId="16" xfId="19" applyBorder="1" applyAlignment="1">
      <alignment wrapText="1"/>
    </xf>
    <xf numFmtId="0" fontId="1" fillId="0" borderId="16" xfId="19" applyBorder="1" applyAlignment="1">
      <alignment horizontal="center" wrapText="1"/>
    </xf>
    <xf numFmtId="167" fontId="1" fillId="0" borderId="16" xfId="19" applyNumberFormat="1" applyBorder="1" applyAlignment="1">
      <alignment horizontal="center"/>
    </xf>
    <xf numFmtId="0" fontId="1" fillId="0" borderId="16" xfId="19" applyBorder="1" applyAlignment="1">
      <alignment horizontal="center"/>
    </xf>
    <xf numFmtId="167" fontId="1" fillId="0" borderId="16" xfId="19" applyNumberFormat="1" applyBorder="1" applyAlignment="1">
      <alignment horizontal="center" wrapText="1"/>
    </xf>
    <xf numFmtId="9" fontId="1" fillId="0" borderId="16" xfId="19" applyNumberFormat="1" applyBorder="1" applyAlignment="1">
      <alignment horizontal="center" wrapText="1"/>
    </xf>
    <xf numFmtId="14" fontId="1" fillId="0" borderId="16" xfId="19" applyNumberFormat="1" applyBorder="1" applyAlignment="1">
      <alignment horizontal="center"/>
    </xf>
    <xf numFmtId="0" fontId="1" fillId="0" borderId="16" xfId="19" applyBorder="1" applyAlignment="1">
      <alignment horizontal="center" vertical="center" wrapText="1"/>
    </xf>
    <xf numFmtId="0" fontId="1" fillId="0" borderId="0" xfId="19"/>
    <xf numFmtId="1" fontId="1" fillId="10" borderId="16" xfId="19" applyNumberFormat="1" applyFill="1" applyBorder="1"/>
    <xf numFmtId="0" fontId="1" fillId="10" borderId="16" xfId="19" applyFill="1" applyBorder="1"/>
    <xf numFmtId="0" fontId="17" fillId="10" borderId="16" xfId="19" applyFont="1" applyFill="1" applyBorder="1" applyAlignment="1">
      <alignment horizontal="center"/>
    </xf>
    <xf numFmtId="0" fontId="1" fillId="10" borderId="16" xfId="19" applyFill="1" applyBorder="1" applyAlignment="1">
      <alignment horizontal="center"/>
    </xf>
    <xf numFmtId="167" fontId="1" fillId="10" borderId="16" xfId="19" applyNumberFormat="1" applyFill="1" applyBorder="1" applyAlignment="1">
      <alignment horizontal="center"/>
    </xf>
    <xf numFmtId="0" fontId="1" fillId="10" borderId="16" xfId="19" applyFill="1" applyBorder="1" applyAlignment="1">
      <alignment wrapText="1"/>
    </xf>
    <xf numFmtId="1" fontId="1" fillId="0" borderId="16" xfId="19" applyNumberFormat="1" applyBorder="1"/>
    <xf numFmtId="0" fontId="1" fillId="0" borderId="16" xfId="19" applyBorder="1"/>
    <xf numFmtId="0" fontId="17" fillId="0" borderId="0" xfId="19" applyFont="1"/>
    <xf numFmtId="0" fontId="25" fillId="0" borderId="0" xfId="0" applyFont="1" applyFill="1" applyBorder="1" applyAlignment="1">
      <alignment horizontal="center" vertical="top"/>
    </xf>
    <xf numFmtId="0" fontId="25" fillId="0" borderId="35" xfId="0" applyFont="1" applyFill="1" applyBorder="1" applyAlignment="1">
      <alignment horizontal="center" vertical="top"/>
    </xf>
    <xf numFmtId="10" fontId="0" fillId="0" borderId="33" xfId="17" applyNumberFormat="1" applyFont="1" applyBorder="1"/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center" vertical="center" shrinkToFit="1"/>
    </xf>
    <xf numFmtId="1" fontId="7" fillId="0" borderId="3" xfId="0" applyNumberFormat="1" applyFont="1" applyBorder="1" applyAlignment="1">
      <alignment horizontal="center" vertical="center" shrinkToFit="1"/>
    </xf>
    <xf numFmtId="1" fontId="7" fillId="0" borderId="4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center" vertical="center" shrinkToFit="1"/>
    </xf>
    <xf numFmtId="1" fontId="7" fillId="2" borderId="3" xfId="0" applyNumberFormat="1" applyFont="1" applyFill="1" applyBorder="1" applyAlignment="1">
      <alignment horizontal="center" vertical="center" shrinkToFit="1"/>
    </xf>
    <xf numFmtId="1" fontId="7" fillId="2" borderId="4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center" shrinkToFit="1"/>
    </xf>
    <xf numFmtId="165" fontId="7" fillId="0" borderId="3" xfId="0" applyNumberFormat="1" applyFont="1" applyBorder="1" applyAlignment="1">
      <alignment horizontal="center" vertical="center" shrinkToFit="1"/>
    </xf>
    <xf numFmtId="165" fontId="7" fillId="0" borderId="4" xfId="0" applyNumberFormat="1" applyFont="1" applyBorder="1" applyAlignment="1">
      <alignment horizontal="center" vertical="center" shrinkToFit="1"/>
    </xf>
    <xf numFmtId="165" fontId="7" fillId="2" borderId="2" xfId="0" applyNumberFormat="1" applyFont="1" applyFill="1" applyBorder="1" applyAlignment="1">
      <alignment horizontal="center" vertical="center" shrinkToFit="1"/>
    </xf>
    <xf numFmtId="165" fontId="7" fillId="2" borderId="3" xfId="0" applyNumberFormat="1" applyFont="1" applyFill="1" applyBorder="1" applyAlignment="1">
      <alignment horizontal="center" vertical="center" shrinkToFit="1"/>
    </xf>
    <xf numFmtId="165" fontId="7" fillId="2" borderId="4" xfId="0" applyNumberFormat="1" applyFont="1" applyFill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wrapText="1"/>
    </xf>
    <xf numFmtId="0" fontId="16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25" fillId="3" borderId="26" xfId="0" applyFont="1" applyFill="1" applyBorder="1" applyAlignment="1">
      <alignment horizontal="center" vertical="top"/>
    </xf>
    <xf numFmtId="0" fontId="25" fillId="3" borderId="27" xfId="0" applyFont="1" applyFill="1" applyBorder="1" applyAlignment="1">
      <alignment horizontal="center" vertical="top"/>
    </xf>
    <xf numFmtId="0" fontId="22" fillId="0" borderId="11" xfId="16" applyFont="1" applyBorder="1" applyAlignment="1">
      <alignment horizontal="center" vertical="center" wrapText="1"/>
    </xf>
    <xf numFmtId="0" fontId="22" fillId="0" borderId="0" xfId="16" applyFont="1" applyAlignment="1">
      <alignment horizontal="center" vertical="center" wrapText="1"/>
    </xf>
    <xf numFmtId="14" fontId="2" fillId="0" borderId="16" xfId="16" applyNumberFormat="1" applyBorder="1" applyAlignment="1">
      <alignment horizontal="center" vertical="center"/>
    </xf>
    <xf numFmtId="0" fontId="2" fillId="3" borderId="16" xfId="16" applyFill="1" applyBorder="1" applyAlignment="1">
      <alignment horizontal="center" vertical="center"/>
    </xf>
    <xf numFmtId="0" fontId="2" fillId="0" borderId="16" xfId="16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1" fontId="7" fillId="0" borderId="6" xfId="0" applyNumberFormat="1" applyFont="1" applyBorder="1" applyAlignment="1">
      <alignment horizontal="center" vertical="center" shrinkToFit="1"/>
    </xf>
    <xf numFmtId="1" fontId="7" fillId="0" borderId="20" xfId="0" applyNumberFormat="1" applyFont="1" applyBorder="1" applyAlignment="1">
      <alignment horizontal="center" vertical="center" shrinkToFit="1"/>
    </xf>
    <xf numFmtId="1" fontId="7" fillId="0" borderId="7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wrapText="1"/>
    </xf>
    <xf numFmtId="0" fontId="25" fillId="3" borderId="31" xfId="0" applyFont="1" applyFill="1" applyBorder="1" applyAlignment="1">
      <alignment horizontal="center" vertical="top"/>
    </xf>
    <xf numFmtId="0" fontId="12" fillId="2" borderId="40" xfId="0" applyFont="1" applyFill="1" applyBorder="1" applyAlignment="1">
      <alignment horizontal="left" vertical="center" wrapText="1"/>
    </xf>
    <xf numFmtId="0" fontId="12" fillId="2" borderId="41" xfId="0" applyFont="1" applyFill="1" applyBorder="1" applyAlignment="1">
      <alignment horizontal="left" vertical="center" wrapText="1"/>
    </xf>
    <xf numFmtId="1" fontId="7" fillId="2" borderId="40" xfId="0" applyNumberFormat="1" applyFont="1" applyFill="1" applyBorder="1" applyAlignment="1">
      <alignment horizontal="center" vertical="center" shrinkToFit="1"/>
    </xf>
    <xf numFmtId="1" fontId="7" fillId="2" borderId="42" xfId="0" applyNumberFormat="1" applyFont="1" applyFill="1" applyBorder="1" applyAlignment="1">
      <alignment horizontal="center" vertical="center" shrinkToFit="1"/>
    </xf>
    <xf numFmtId="1" fontId="7" fillId="2" borderId="41" xfId="0" applyNumberFormat="1" applyFont="1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1" fontId="21" fillId="5" borderId="11" xfId="19" applyNumberFormat="1" applyFont="1" applyFill="1" applyBorder="1" applyAlignment="1">
      <alignment horizontal="right" vertical="center"/>
    </xf>
    <xf numFmtId="0" fontId="21" fillId="5" borderId="0" xfId="19" applyFont="1" applyFill="1" applyAlignment="1">
      <alignment horizontal="right" vertical="center"/>
    </xf>
    <xf numFmtId="1" fontId="1" fillId="5" borderId="11" xfId="19" applyNumberFormat="1" applyFill="1" applyBorder="1" applyAlignment="1">
      <alignment vertical="center"/>
    </xf>
    <xf numFmtId="0" fontId="1" fillId="5" borderId="0" xfId="19" applyFill="1" applyAlignment="1">
      <alignment vertical="center"/>
    </xf>
    <xf numFmtId="1" fontId="21" fillId="5" borderId="26" xfId="19" applyNumberFormat="1" applyFont="1" applyFill="1" applyBorder="1" applyAlignment="1">
      <alignment horizontal="left" vertical="center" wrapText="1"/>
    </xf>
    <xf numFmtId="1" fontId="21" fillId="5" borderId="27" xfId="19" applyNumberFormat="1" applyFont="1" applyFill="1" applyBorder="1" applyAlignment="1">
      <alignment horizontal="left" vertical="center" wrapText="1"/>
    </xf>
    <xf numFmtId="1" fontId="21" fillId="5" borderId="31" xfId="19" applyNumberFormat="1" applyFont="1" applyFill="1" applyBorder="1" applyAlignment="1">
      <alignment horizontal="left" vertical="center" wrapText="1"/>
    </xf>
    <xf numFmtId="1" fontId="21" fillId="5" borderId="35" xfId="19" applyNumberFormat="1" applyFont="1" applyFill="1" applyBorder="1" applyAlignment="1">
      <alignment horizontal="left" vertical="center" wrapText="1"/>
    </xf>
    <xf numFmtId="1" fontId="21" fillId="5" borderId="0" xfId="19" applyNumberFormat="1" applyFont="1" applyFill="1" applyAlignment="1">
      <alignment horizontal="left" vertical="center" wrapText="1"/>
    </xf>
    <xf numFmtId="1" fontId="21" fillId="5" borderId="36" xfId="19" applyNumberFormat="1" applyFont="1" applyFill="1" applyBorder="1" applyAlignment="1">
      <alignment horizontal="left" vertical="center" wrapText="1"/>
    </xf>
    <xf numFmtId="1" fontId="21" fillId="5" borderId="37" xfId="19" applyNumberFormat="1" applyFont="1" applyFill="1" applyBorder="1" applyAlignment="1">
      <alignment horizontal="left" vertical="center" wrapText="1"/>
    </xf>
    <xf numFmtId="1" fontId="21" fillId="5" borderId="23" xfId="19" applyNumberFormat="1" applyFont="1" applyFill="1" applyBorder="1" applyAlignment="1">
      <alignment horizontal="left" vertical="center" wrapText="1"/>
    </xf>
    <xf numFmtId="1" fontId="21" fillId="5" borderId="38" xfId="19" applyNumberFormat="1" applyFont="1" applyFill="1" applyBorder="1" applyAlignment="1">
      <alignment horizontal="left" vertical="center" wrapText="1"/>
    </xf>
    <xf numFmtId="0" fontId="2" fillId="0" borderId="43" xfId="16" applyBorder="1" applyAlignment="1">
      <alignment horizontal="center" vertical="center"/>
    </xf>
    <xf numFmtId="0" fontId="2" fillId="0" borderId="30" xfId="16" applyBorder="1" applyAlignment="1">
      <alignment horizontal="center" vertical="center" wrapText="1"/>
    </xf>
    <xf numFmtId="44" fontId="23" fillId="0" borderId="30" xfId="17" applyNumberFormat="1" applyFont="1" applyFill="1" applyBorder="1" applyAlignment="1" applyProtection="1">
      <alignment horizontal="right" vertical="center"/>
      <protection locked="0"/>
    </xf>
    <xf numFmtId="166" fontId="0" fillId="0" borderId="30" xfId="17" applyNumberFormat="1" applyFont="1" applyFill="1" applyBorder="1" applyAlignment="1">
      <alignment vertical="center"/>
    </xf>
    <xf numFmtId="10" fontId="0" fillId="0" borderId="30" xfId="17" applyNumberFormat="1" applyFont="1" applyBorder="1"/>
  </cellXfs>
  <cellStyles count="20">
    <cellStyle name="Currency 2" xfId="3" xr:uid="{27AD5216-6C46-47E1-828A-7037F3959380}"/>
    <cellStyle name="Currency 3" xfId="8" xr:uid="{4CADD08B-734F-4537-91A8-FC34188F445F}"/>
    <cellStyle name="Currency 4" xfId="13" xr:uid="{62217EDF-0D36-4466-B0C4-F876D1C1CF99}"/>
    <cellStyle name="Currency 5" xfId="15" xr:uid="{6711FF08-9888-4290-8575-2DC2EF5EDBD8}"/>
    <cellStyle name="Currency 6" xfId="18" xr:uid="{D1AF3F4A-6144-4B02-8E37-A921FA824F9C}"/>
    <cellStyle name="Normal" xfId="0" builtinId="0"/>
    <cellStyle name="Normal 2" xfId="7" xr:uid="{82FDF8B5-031C-42B6-9063-9A615BC68969}"/>
    <cellStyle name="Normal 2 2 2" xfId="5" xr:uid="{F576D3A7-0F01-46AD-AA99-028B0F808459}"/>
    <cellStyle name="Normal 3" xfId="10" xr:uid="{6DAE62C4-4D1B-44A2-A8F0-7D00C0417860}"/>
    <cellStyle name="Normal 3 2" xfId="6" xr:uid="{F1F3CAD7-3A66-4A8E-ADAB-7B72ECF2BB78}"/>
    <cellStyle name="Normal 4" xfId="11" xr:uid="{75E45816-37A8-46AB-AA46-E34C93326C9C}"/>
    <cellStyle name="Normal 4 2" xfId="1" xr:uid="{23A1B312-B359-4A96-9B79-D24B169118F8}"/>
    <cellStyle name="Normal 5" xfId="14" xr:uid="{403ED6F7-A207-445D-9114-12BC0FCFE01B}"/>
    <cellStyle name="Normal 6" xfId="16" xr:uid="{102784FE-DEA7-441B-AD01-3B68AFB43690}"/>
    <cellStyle name="Normal 7" xfId="19" xr:uid="{DAA53F1D-2840-4135-BD2C-F6EF9C53B610}"/>
    <cellStyle name="Normal 9" xfId="2" xr:uid="{B497C872-4C31-4BBB-B3CB-F62FCE8CA7D7}"/>
    <cellStyle name="Percent 2" xfId="4" xr:uid="{27127FEF-FA7A-445C-82D0-23BF02DCBFF9}"/>
    <cellStyle name="Percent 3" xfId="9" xr:uid="{7D6FE72B-C5C3-49EB-9F4B-B0AB472EC80D}"/>
    <cellStyle name="Percent 4" xfId="12" xr:uid="{9D95F4A2-3B3E-4F61-A6BB-1880FD747DDF}"/>
    <cellStyle name="Percent 5" xfId="17" xr:uid="{6D3F8311-DB98-45D8-BDF5-A00147E37C3C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3.gi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4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5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ADB2.BA667DD0" TargetMode="External"/><Relationship Id="rId1" Type="http://schemas.openxmlformats.org/officeDocument/2006/relationships/image" Target="../media/image17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</xdr:colOff>
      <xdr:row>0</xdr:row>
      <xdr:rowOff>74295</xdr:rowOff>
    </xdr:from>
    <xdr:to>
      <xdr:col>3</xdr:col>
      <xdr:colOff>297256</xdr:colOff>
      <xdr:row>0</xdr:row>
      <xdr:rowOff>733877</xdr:rowOff>
    </xdr:to>
    <xdr:pic>
      <xdr:nvPicPr>
        <xdr:cNvPr id="4" name="image3.jpeg">
          <a:extLst>
            <a:ext uri="{FF2B5EF4-FFF2-40B4-BE49-F238E27FC236}">
              <a16:creationId xmlns:a16="http://schemas.microsoft.com/office/drawing/2014/main" id="{88F4E0AB-18FF-4205-B2EB-BDC16A27B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" y="74295"/>
          <a:ext cx="2905201" cy="659582"/>
        </a:xfrm>
        <a:prstGeom prst="rect">
          <a:avLst/>
        </a:prstGeom>
      </xdr:spPr>
    </xdr:pic>
    <xdr:clientData/>
  </xdr:twoCellAnchor>
  <xdr:twoCellAnchor>
    <xdr:from>
      <xdr:col>6</xdr:col>
      <xdr:colOff>9525</xdr:colOff>
      <xdr:row>5</xdr:row>
      <xdr:rowOff>30480</xdr:rowOff>
    </xdr:from>
    <xdr:to>
      <xdr:col>13</xdr:col>
      <xdr:colOff>0</xdr:colOff>
      <xdr:row>14</xdr:row>
      <xdr:rowOff>104775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E7C703E-EA9F-42A6-B3C5-78433410F57F}"/>
            </a:ext>
          </a:extLst>
        </xdr:cNvPr>
        <xdr:cNvSpPr txBox="1"/>
      </xdr:nvSpPr>
      <xdr:spPr>
        <a:xfrm>
          <a:off x="3686175" y="1535430"/>
          <a:ext cx="3343275" cy="15316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4</xdr:row>
      <xdr:rowOff>133348</xdr:rowOff>
    </xdr:from>
    <xdr:to>
      <xdr:col>4</xdr:col>
      <xdr:colOff>30480</xdr:colOff>
      <xdr:row>14</xdr:row>
      <xdr:rowOff>45720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B83E620-0EC1-4084-8E3E-520CB17F0FD0}"/>
            </a:ext>
          </a:extLst>
        </xdr:cNvPr>
        <xdr:cNvSpPr txBox="1"/>
      </xdr:nvSpPr>
      <xdr:spPr>
        <a:xfrm>
          <a:off x="0" y="1443988"/>
          <a:ext cx="3992880" cy="15887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123824</xdr:rowOff>
    </xdr:from>
    <xdr:to>
      <xdr:col>13</xdr:col>
      <xdr:colOff>9524</xdr:colOff>
      <xdr:row>17</xdr:row>
      <xdr:rowOff>114300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043CCEB-4998-4379-B38B-779179E93185}"/>
            </a:ext>
          </a:extLst>
        </xdr:cNvPr>
        <xdr:cNvSpPr txBox="1"/>
      </xdr:nvSpPr>
      <xdr:spPr>
        <a:xfrm>
          <a:off x="0" y="3095624"/>
          <a:ext cx="7038974" cy="476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Notes: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Munce accounts will receive their normal up-front discount of 45% off of the sale prices.</a:t>
          </a:r>
        </a:p>
      </xdr:txBody>
    </xdr:sp>
    <xdr:clientData/>
  </xdr:twoCellAnchor>
  <xdr:twoCellAnchor editAs="oneCell">
    <xdr:from>
      <xdr:col>0</xdr:col>
      <xdr:colOff>0</xdr:colOff>
      <xdr:row>1</xdr:row>
      <xdr:rowOff>133350</xdr:rowOff>
    </xdr:from>
    <xdr:to>
      <xdr:col>2</xdr:col>
      <xdr:colOff>19050</xdr:colOff>
      <xdr:row>4</xdr:row>
      <xdr:rowOff>42558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1063846-F779-495D-8E19-F64D40A36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4400"/>
          <a:ext cx="1771650" cy="48070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</xdr:colOff>
      <xdr:row>0</xdr:row>
      <xdr:rowOff>64770</xdr:rowOff>
    </xdr:from>
    <xdr:ext cx="2916047" cy="889253"/>
    <xdr:pic>
      <xdr:nvPicPr>
        <xdr:cNvPr id="2" name="image9.jpeg">
          <a:extLst>
            <a:ext uri="{FF2B5EF4-FFF2-40B4-BE49-F238E27FC236}">
              <a16:creationId xmlns:a16="http://schemas.microsoft.com/office/drawing/2014/main" id="{46A2A035-D1BA-45C4-B786-F8D60FE8E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" y="64770"/>
          <a:ext cx="2916047" cy="889253"/>
        </a:xfrm>
        <a:prstGeom prst="rect">
          <a:avLst/>
        </a:prstGeom>
      </xdr:spPr>
    </xdr:pic>
    <xdr:clientData/>
  </xdr:oneCellAnchor>
  <xdr:twoCellAnchor>
    <xdr:from>
      <xdr:col>5</xdr:col>
      <xdr:colOff>224790</xdr:colOff>
      <xdr:row>5</xdr:row>
      <xdr:rowOff>127634</xdr:rowOff>
    </xdr:from>
    <xdr:to>
      <xdr:col>12</xdr:col>
      <xdr:colOff>600075</xdr:colOff>
      <xdr:row>15</xdr:row>
      <xdr:rowOff>68580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C04E6D1-4C45-4023-AB72-19A911EC9203}"/>
            </a:ext>
          </a:extLst>
        </xdr:cNvPr>
        <xdr:cNvSpPr txBox="1"/>
      </xdr:nvSpPr>
      <xdr:spPr>
        <a:xfrm>
          <a:off x="3672840" y="2165984"/>
          <a:ext cx="3347085" cy="15601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6</xdr:row>
      <xdr:rowOff>3808</xdr:rowOff>
    </xdr:from>
    <xdr:to>
      <xdr:col>3</xdr:col>
      <xdr:colOff>400050</xdr:colOff>
      <xdr:row>15</xdr:row>
      <xdr:rowOff>30480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93B1999-E52A-436E-87B5-C72A0FD4B733}"/>
            </a:ext>
          </a:extLst>
        </xdr:cNvPr>
        <xdr:cNvSpPr txBox="1"/>
      </xdr:nvSpPr>
      <xdr:spPr>
        <a:xfrm>
          <a:off x="0" y="2070733"/>
          <a:ext cx="3238500" cy="14839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16</xdr:row>
      <xdr:rowOff>53340</xdr:rowOff>
    </xdr:from>
    <xdr:to>
      <xdr:col>12</xdr:col>
      <xdr:colOff>590550</xdr:colOff>
      <xdr:row>18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2C03C77-40F1-4E17-952E-6AD72DA129C3}"/>
            </a:ext>
          </a:extLst>
        </xdr:cNvPr>
        <xdr:cNvSpPr txBox="1"/>
      </xdr:nvSpPr>
      <xdr:spPr>
        <a:xfrm>
          <a:off x="0" y="3872865"/>
          <a:ext cx="7010400" cy="4229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Standard 20% off retail (upfront discounts)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66675</xdr:colOff>
      <xdr:row>3</xdr:row>
      <xdr:rowOff>19050</xdr:rowOff>
    </xdr:from>
    <xdr:to>
      <xdr:col>2</xdr:col>
      <xdr:colOff>85725</xdr:colOff>
      <xdr:row>4</xdr:row>
      <xdr:rowOff>204483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1C2AF83-0D4B-46E5-88D8-C5F5344FA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52525"/>
          <a:ext cx="1771650" cy="48070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2</xdr:col>
      <xdr:colOff>1276349</xdr:colOff>
      <xdr:row>0</xdr:row>
      <xdr:rowOff>447675</xdr:rowOff>
    </xdr:to>
    <xdr:pic>
      <xdr:nvPicPr>
        <xdr:cNvPr id="2" name="Picture 1" descr="Description: HCP_CPD_Umbrella_logo4sig">
          <a:extLst>
            <a:ext uri="{FF2B5EF4-FFF2-40B4-BE49-F238E27FC236}">
              <a16:creationId xmlns:a16="http://schemas.microsoft.com/office/drawing/2014/main" id="{50370BE2-6259-479A-ACE4-02AFB6C9BDF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9075" y="95250"/>
          <a:ext cx="2447924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5</xdr:row>
      <xdr:rowOff>152400</xdr:rowOff>
    </xdr:from>
    <xdr:to>
      <xdr:col>12</xdr:col>
      <xdr:colOff>581025</xdr:colOff>
      <xdr:row>14</xdr:row>
      <xdr:rowOff>122701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7DF265-8BF2-4D71-A158-061142B2C150}"/>
            </a:ext>
          </a:extLst>
        </xdr:cNvPr>
        <xdr:cNvSpPr txBox="1"/>
      </xdr:nvSpPr>
      <xdr:spPr>
        <a:xfrm>
          <a:off x="3771900" y="1952625"/>
          <a:ext cx="3448050" cy="1427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</xdr:colOff>
      <xdr:row>14</xdr:row>
      <xdr:rowOff>133351</xdr:rowOff>
    </xdr:from>
    <xdr:to>
      <xdr:col>12</xdr:col>
      <xdr:colOff>571500</xdr:colOff>
      <xdr:row>18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8E8719-E9FB-4FAB-9D71-F774A30D28A9}"/>
            </a:ext>
          </a:extLst>
        </xdr:cNvPr>
        <xdr:cNvSpPr txBox="1"/>
      </xdr:nvSpPr>
      <xdr:spPr>
        <a:xfrm>
          <a:off x="1" y="3390901"/>
          <a:ext cx="7210424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To receive a 46% discount on the list price, use promo code MUNCE20. To take advantage of the promo code, call IVP's Customer Contact Center at 800-843-9487 and mention the promo code. This will only apply to the titles advertised in the catalog.</a:t>
          </a:r>
          <a:endParaRPr lang="en-US" sz="1050"/>
        </a:p>
        <a:p>
          <a:endParaRPr lang="en-US" sz="105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447674</xdr:colOff>
      <xdr:row>2</xdr:row>
      <xdr:rowOff>70966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F835D5-34FE-4097-8336-25A578163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0274" cy="118539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99060</xdr:rowOff>
    </xdr:from>
    <xdr:to>
      <xdr:col>4</xdr:col>
      <xdr:colOff>47624</xdr:colOff>
      <xdr:row>14</xdr:row>
      <xdr:rowOff>117231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44831D5-2610-4B3C-9F13-F4F63F349666}"/>
            </a:ext>
          </a:extLst>
        </xdr:cNvPr>
        <xdr:cNvSpPr txBox="1"/>
      </xdr:nvSpPr>
      <xdr:spPr>
        <a:xfrm>
          <a:off x="0" y="1805940"/>
          <a:ext cx="3994784" cy="1526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247650</xdr:colOff>
      <xdr:row>0</xdr:row>
      <xdr:rowOff>933450</xdr:rowOff>
    </xdr:from>
    <xdr:to>
      <xdr:col>2</xdr:col>
      <xdr:colOff>266700</xdr:colOff>
      <xdr:row>3</xdr:row>
      <xdr:rowOff>137808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9058E06-F58F-448F-871E-B99465DFC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33450"/>
          <a:ext cx="1771650" cy="48070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</xdr:colOff>
      <xdr:row>5</xdr:row>
      <xdr:rowOff>89535</xdr:rowOff>
    </xdr:from>
    <xdr:to>
      <xdr:col>12</xdr:col>
      <xdr:colOff>552450</xdr:colOff>
      <xdr:row>14</xdr:row>
      <xdr:rowOff>139065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39E9B7-7159-4044-B042-E2821C709619}"/>
            </a:ext>
          </a:extLst>
        </xdr:cNvPr>
        <xdr:cNvSpPr txBox="1"/>
      </xdr:nvSpPr>
      <xdr:spPr>
        <a:xfrm>
          <a:off x="3678554" y="1708785"/>
          <a:ext cx="3293746" cy="1506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9525</xdr:colOff>
      <xdr:row>5</xdr:row>
      <xdr:rowOff>142874</xdr:rowOff>
    </xdr:from>
    <xdr:to>
      <xdr:col>3</xdr:col>
      <xdr:colOff>403860</xdr:colOff>
      <xdr:row>14</xdr:row>
      <xdr:rowOff>129540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556FD6-B364-43A2-8D23-5FCB51CDA13F}"/>
            </a:ext>
          </a:extLst>
        </xdr:cNvPr>
        <xdr:cNvSpPr txBox="1"/>
      </xdr:nvSpPr>
      <xdr:spPr>
        <a:xfrm>
          <a:off x="9525" y="981074"/>
          <a:ext cx="2223135" cy="1495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15</xdr:row>
      <xdr:rowOff>93345</xdr:rowOff>
    </xdr:from>
    <xdr:to>
      <xdr:col>12</xdr:col>
      <xdr:colOff>542925</xdr:colOff>
      <xdr:row>17</xdr:row>
      <xdr:rowOff>78153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359F25D-7394-4798-932C-6E1C5A840324}"/>
            </a:ext>
          </a:extLst>
        </xdr:cNvPr>
        <xdr:cNvSpPr txBox="1"/>
      </xdr:nvSpPr>
      <xdr:spPr>
        <a:xfrm>
          <a:off x="0" y="3331845"/>
          <a:ext cx="6962775" cy="289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discount off SRP.</a:t>
          </a:r>
          <a:endParaRPr lang="en-US" sz="1050"/>
        </a:p>
      </xdr:txBody>
    </xdr:sp>
    <xdr:clientData/>
  </xdr:twoCellAnchor>
  <xdr:oneCellAnchor>
    <xdr:from>
      <xdr:col>0</xdr:col>
      <xdr:colOff>51435</xdr:colOff>
      <xdr:row>0</xdr:row>
      <xdr:rowOff>116205</xdr:rowOff>
    </xdr:from>
    <xdr:ext cx="1929765" cy="552090"/>
    <xdr:pic>
      <xdr:nvPicPr>
        <xdr:cNvPr id="6" name="Picture 5">
          <a:extLst>
            <a:ext uri="{FF2B5EF4-FFF2-40B4-BE49-F238E27FC236}">
              <a16:creationId xmlns:a16="http://schemas.microsoft.com/office/drawing/2014/main" id="{7CA12884-2796-4205-BA9A-7B44875D0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" y="116205"/>
          <a:ext cx="1929765" cy="552090"/>
        </a:xfrm>
        <a:prstGeom prst="rect">
          <a:avLst/>
        </a:prstGeom>
      </xdr:spPr>
    </xdr:pic>
    <xdr:clientData/>
  </xdr:oneCellAnchor>
  <xdr:twoCellAnchor editAs="oneCell">
    <xdr:from>
      <xdr:col>0</xdr:col>
      <xdr:colOff>57150</xdr:colOff>
      <xdr:row>1</xdr:row>
      <xdr:rowOff>219075</xdr:rowOff>
    </xdr:from>
    <xdr:to>
      <xdr:col>2</xdr:col>
      <xdr:colOff>76200</xdr:colOff>
      <xdr:row>4</xdr:row>
      <xdr:rowOff>33033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7422A85-CB97-4D23-B3D1-6756BF009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00125"/>
          <a:ext cx="1771650" cy="48070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76200</xdr:rowOff>
    </xdr:from>
    <xdr:ext cx="1295400" cy="765064"/>
    <xdr:pic>
      <xdr:nvPicPr>
        <xdr:cNvPr id="3" name="image11.jpeg">
          <a:extLst>
            <a:ext uri="{FF2B5EF4-FFF2-40B4-BE49-F238E27FC236}">
              <a16:creationId xmlns:a16="http://schemas.microsoft.com/office/drawing/2014/main" id="{D4DD67BB-C0DE-4EA9-A1F7-22159D6FA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1295400" cy="765064"/>
        </a:xfrm>
        <a:prstGeom prst="rect">
          <a:avLst/>
        </a:prstGeom>
      </xdr:spPr>
    </xdr:pic>
    <xdr:clientData/>
  </xdr:oneCellAnchor>
  <xdr:twoCellAnchor>
    <xdr:from>
      <xdr:col>6</xdr:col>
      <xdr:colOff>28575</xdr:colOff>
      <xdr:row>5</xdr:row>
      <xdr:rowOff>13335</xdr:rowOff>
    </xdr:from>
    <xdr:to>
      <xdr:col>12</xdr:col>
      <xdr:colOff>542925</xdr:colOff>
      <xdr:row>13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9378014-6049-4868-9C47-CA0280828BE0}"/>
            </a:ext>
          </a:extLst>
        </xdr:cNvPr>
        <xdr:cNvSpPr txBox="1"/>
      </xdr:nvSpPr>
      <xdr:spPr>
        <a:xfrm>
          <a:off x="3705225" y="1623060"/>
          <a:ext cx="3257550" cy="1348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38100</xdr:colOff>
      <xdr:row>5</xdr:row>
      <xdr:rowOff>51434</xdr:rowOff>
    </xdr:from>
    <xdr:to>
      <xdr:col>4</xdr:col>
      <xdr:colOff>57150</xdr:colOff>
      <xdr:row>13</xdr:row>
      <xdr:rowOff>108585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B23D48-3B70-4D74-9795-855C88130A80}"/>
            </a:ext>
          </a:extLst>
        </xdr:cNvPr>
        <xdr:cNvSpPr txBox="1"/>
      </xdr:nvSpPr>
      <xdr:spPr>
        <a:xfrm>
          <a:off x="38100" y="1670684"/>
          <a:ext cx="3181350" cy="1352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13</xdr:row>
      <xdr:rowOff>133352</xdr:rowOff>
    </xdr:from>
    <xdr:to>
      <xdr:col>11</xdr:col>
      <xdr:colOff>716280</xdr:colOff>
      <xdr:row>15</xdr:row>
      <xdr:rowOff>85726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FC6598F-EFE4-494D-BC8D-9D5DA0935D95}"/>
            </a:ext>
          </a:extLst>
        </xdr:cNvPr>
        <xdr:cNvSpPr txBox="1"/>
      </xdr:nvSpPr>
      <xdr:spPr>
        <a:xfrm>
          <a:off x="0" y="3209927"/>
          <a:ext cx="6878955" cy="2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Notes: You</a:t>
          </a:r>
          <a:r>
            <a:rPr lang="en-US" sz="1050" baseline="0"/>
            <a:t> will recieve your regular discount with Moody off SRP.</a:t>
          </a:r>
          <a:endParaRPr lang="en-US" sz="1050"/>
        </a:p>
      </xdr:txBody>
    </xdr:sp>
    <xdr:clientData/>
  </xdr:twoCellAnchor>
  <xdr:twoCellAnchor editAs="oneCell">
    <xdr:from>
      <xdr:col>0</xdr:col>
      <xdr:colOff>38100</xdr:colOff>
      <xdr:row>1</xdr:row>
      <xdr:rowOff>238125</xdr:rowOff>
    </xdr:from>
    <xdr:to>
      <xdr:col>2</xdr:col>
      <xdr:colOff>57150</xdr:colOff>
      <xdr:row>4</xdr:row>
      <xdr:rowOff>42558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4B45E06-2B73-440C-A7E1-2B9258C1E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19175"/>
          <a:ext cx="1771650" cy="48070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80009</xdr:colOff>
      <xdr:row>0</xdr:row>
      <xdr:rowOff>55245</xdr:rowOff>
    </xdr:from>
    <xdr:ext cx="1811087" cy="916305"/>
    <xdr:pic>
      <xdr:nvPicPr>
        <xdr:cNvPr id="5" name="image24.jpeg">
          <a:extLst>
            <a:ext uri="{FF2B5EF4-FFF2-40B4-BE49-F238E27FC236}">
              <a16:creationId xmlns:a16="http://schemas.microsoft.com/office/drawing/2014/main" id="{9DDE3DC9-03FB-42FE-A796-CA0061E5E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" y="55245"/>
          <a:ext cx="1811087" cy="916305"/>
        </a:xfrm>
        <a:prstGeom prst="rect">
          <a:avLst/>
        </a:prstGeom>
      </xdr:spPr>
    </xdr:pic>
    <xdr:clientData/>
  </xdr:oneCellAnchor>
  <xdr:twoCellAnchor>
    <xdr:from>
      <xdr:col>6</xdr:col>
      <xdr:colOff>13335</xdr:colOff>
      <xdr:row>5</xdr:row>
      <xdr:rowOff>13335</xdr:rowOff>
    </xdr:from>
    <xdr:to>
      <xdr:col>12</xdr:col>
      <xdr:colOff>581025</xdr:colOff>
      <xdr:row>14</xdr:row>
      <xdr:rowOff>78105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526FE3E-0B35-4C43-9704-126D036AE338}"/>
            </a:ext>
          </a:extLst>
        </xdr:cNvPr>
        <xdr:cNvSpPr txBox="1"/>
      </xdr:nvSpPr>
      <xdr:spPr>
        <a:xfrm>
          <a:off x="3689985" y="1623060"/>
          <a:ext cx="3310890" cy="15220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26669</xdr:colOff>
      <xdr:row>5</xdr:row>
      <xdr:rowOff>7619</xdr:rowOff>
    </xdr:from>
    <xdr:to>
      <xdr:col>5</xdr:col>
      <xdr:colOff>123824</xdr:colOff>
      <xdr:row>14</xdr:row>
      <xdr:rowOff>34290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0908B8-0DAA-4585-8B9C-EF828DC07338}"/>
            </a:ext>
          </a:extLst>
        </xdr:cNvPr>
        <xdr:cNvSpPr txBox="1"/>
      </xdr:nvSpPr>
      <xdr:spPr>
        <a:xfrm>
          <a:off x="26669" y="1626869"/>
          <a:ext cx="3411855" cy="14839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123826</xdr:rowOff>
    </xdr:from>
    <xdr:to>
      <xdr:col>12</xdr:col>
      <xdr:colOff>590550</xdr:colOff>
      <xdr:row>21</xdr:row>
      <xdr:rowOff>152401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2BB39C9-06A3-4794-ADD0-BEC15B1C01F5}"/>
            </a:ext>
          </a:extLst>
        </xdr:cNvPr>
        <xdr:cNvSpPr txBox="1"/>
      </xdr:nvSpPr>
      <xdr:spPr>
        <a:xfrm>
          <a:off x="0" y="3190876"/>
          <a:ext cx="7010400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/>
            <a:t>Freight Charges: Order $150 - $499 = 15%; Order $500 - $1499 = 12%; Order $1500 - $2499 = 9%; Order $2500+ = 7%</a:t>
          </a:r>
        </a:p>
        <a:p>
          <a:r>
            <a:rPr lang="en-US"/>
            <a:t>$250 Opening Order</a:t>
          </a:r>
        </a:p>
        <a:p>
          <a:r>
            <a:rPr lang="en-US"/>
            <a:t>$100 Minimum Reorder</a:t>
          </a:r>
        </a:p>
        <a:p>
          <a:r>
            <a:rPr lang="en-US"/>
            <a:t>Smaller Item Minimums: $0 - $2.99 sold in quantities of 6; $3.00 - $5.99 sold in quantities of 4; $6.00 - $8.99 sold in quantities of 2</a:t>
          </a:r>
        </a:p>
        <a:p>
          <a:pPr eaLnBrk="1" fontAlgn="auto" latinLnBrk="0" hangingPunct="1"/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47625</xdr:colOff>
      <xdr:row>1</xdr:row>
      <xdr:rowOff>314325</xdr:rowOff>
    </xdr:from>
    <xdr:to>
      <xdr:col>2</xdr:col>
      <xdr:colOff>66675</xdr:colOff>
      <xdr:row>4</xdr:row>
      <xdr:rowOff>118758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76079AF-8864-44A4-AD6C-1E50551A8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95375"/>
          <a:ext cx="1771650" cy="48070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62866</xdr:colOff>
      <xdr:row>0</xdr:row>
      <xdr:rowOff>62865</xdr:rowOff>
    </xdr:from>
    <xdr:ext cx="1318260" cy="989918"/>
    <xdr:pic>
      <xdr:nvPicPr>
        <xdr:cNvPr id="2" name="image13.jpeg">
          <a:extLst>
            <a:ext uri="{FF2B5EF4-FFF2-40B4-BE49-F238E27FC236}">
              <a16:creationId xmlns:a16="http://schemas.microsoft.com/office/drawing/2014/main" id="{B4C81D6D-BFBD-497D-ACF0-B85D2F278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6" y="62865"/>
          <a:ext cx="1318260" cy="989918"/>
        </a:xfrm>
        <a:prstGeom prst="rect">
          <a:avLst/>
        </a:prstGeom>
      </xdr:spPr>
    </xdr:pic>
    <xdr:clientData/>
  </xdr:oneCellAnchor>
  <xdr:twoCellAnchor>
    <xdr:from>
      <xdr:col>6</xdr:col>
      <xdr:colOff>20955</xdr:colOff>
      <xdr:row>6</xdr:row>
      <xdr:rowOff>108584</xdr:rowOff>
    </xdr:from>
    <xdr:to>
      <xdr:col>12</xdr:col>
      <xdr:colOff>581025</xdr:colOff>
      <xdr:row>15</xdr:row>
      <xdr:rowOff>127634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3385F73-C5AE-4C54-B010-F033E5D13A7E}"/>
            </a:ext>
          </a:extLst>
        </xdr:cNvPr>
        <xdr:cNvSpPr txBox="1"/>
      </xdr:nvSpPr>
      <xdr:spPr>
        <a:xfrm>
          <a:off x="3697605" y="1765934"/>
          <a:ext cx="3303270" cy="147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6</xdr:row>
      <xdr:rowOff>121920</xdr:rowOff>
    </xdr:from>
    <xdr:to>
      <xdr:col>5</xdr:col>
      <xdr:colOff>57150</xdr:colOff>
      <xdr:row>15</xdr:row>
      <xdr:rowOff>160019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58DBCF3-D547-4784-B6FA-92776B1C9F97}"/>
            </a:ext>
          </a:extLst>
        </xdr:cNvPr>
        <xdr:cNvSpPr txBox="1"/>
      </xdr:nvSpPr>
      <xdr:spPr>
        <a:xfrm>
          <a:off x="0" y="1788795"/>
          <a:ext cx="3371850" cy="1495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15240</xdr:colOff>
      <xdr:row>16</xdr:row>
      <xdr:rowOff>68580</xdr:rowOff>
    </xdr:from>
    <xdr:to>
      <xdr:col>12</xdr:col>
      <xdr:colOff>7620</xdr:colOff>
      <xdr:row>18</xdr:row>
      <xdr:rowOff>121920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FE7ECB2-9F7E-411A-BC7A-9AF2A5FEDE74}"/>
            </a:ext>
          </a:extLst>
        </xdr:cNvPr>
        <xdr:cNvSpPr txBox="1"/>
      </xdr:nvSpPr>
      <xdr:spPr>
        <a:xfrm>
          <a:off x="15240" y="2750820"/>
          <a:ext cx="73075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Order directly from Anchor.</a:t>
          </a:r>
          <a:endParaRPr lang="en-US" sz="105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38100</xdr:rowOff>
    </xdr:from>
    <xdr:to>
      <xdr:col>2</xdr:col>
      <xdr:colOff>19050</xdr:colOff>
      <xdr:row>6</xdr:row>
      <xdr:rowOff>23508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E18429C-DF65-4DA1-9B94-6548A74C7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9675"/>
          <a:ext cx="1771650" cy="48070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</xdr:colOff>
      <xdr:row>4</xdr:row>
      <xdr:rowOff>123825</xdr:rowOff>
    </xdr:to>
    <xdr:pic>
      <xdr:nvPicPr>
        <xdr:cNvPr id="2" name="Picture 13" descr="cid:image001.jpg@01D492E9.021AC0D0">
          <a:extLst>
            <a:ext uri="{FF2B5EF4-FFF2-40B4-BE49-F238E27FC236}">
              <a16:creationId xmlns:a16="http://schemas.microsoft.com/office/drawing/2014/main" id="{D414AC3F-AA02-4506-AC10-69858225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158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91440</xdr:rowOff>
    </xdr:from>
    <xdr:ext cx="1258925" cy="836944"/>
    <xdr:pic>
      <xdr:nvPicPr>
        <xdr:cNvPr id="4" name="image3.jpeg">
          <a:extLst>
            <a:ext uri="{FF2B5EF4-FFF2-40B4-BE49-F238E27FC236}">
              <a16:creationId xmlns:a16="http://schemas.microsoft.com/office/drawing/2014/main" id="{A639A769-BCEC-4121-BBC5-B48CF616D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91440"/>
          <a:ext cx="1258925" cy="83694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15</xdr:row>
      <xdr:rowOff>15239</xdr:rowOff>
    </xdr:from>
    <xdr:to>
      <xdr:col>12</xdr:col>
      <xdr:colOff>600075</xdr:colOff>
      <xdr:row>17</xdr:row>
      <xdr:rowOff>152399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5DE2A9E-EC33-42A2-9676-A401FF703C6A}"/>
            </a:ext>
          </a:extLst>
        </xdr:cNvPr>
        <xdr:cNvSpPr txBox="1"/>
      </xdr:nvSpPr>
      <xdr:spPr>
        <a:xfrm>
          <a:off x="0" y="3101339"/>
          <a:ext cx="7019925" cy="5276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050"/>
            <a:t>Notes: Only 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ccounts that are part of Barbour's fiction premier program will receive a 62% discount up front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sale price.</a:t>
          </a:r>
          <a:endParaRPr lang="en-US">
            <a:effectLst/>
          </a:endParaRPr>
        </a:p>
        <a:p>
          <a:endParaRPr lang="en-US" sz="1050"/>
        </a:p>
      </xdr:txBody>
    </xdr:sp>
    <xdr:clientData/>
  </xdr:twoCellAnchor>
  <xdr:twoCellAnchor>
    <xdr:from>
      <xdr:col>0</xdr:col>
      <xdr:colOff>0</xdr:colOff>
      <xdr:row>5</xdr:row>
      <xdr:rowOff>53340</xdr:rowOff>
    </xdr:from>
    <xdr:to>
      <xdr:col>3</xdr:col>
      <xdr:colOff>480060</xdr:colOff>
      <xdr:row>14</xdr:row>
      <xdr:rowOff>160020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561C341-EB87-4E55-AEF5-8EFCD548FBE3}"/>
            </a:ext>
          </a:extLst>
        </xdr:cNvPr>
        <xdr:cNvSpPr txBox="1"/>
      </xdr:nvSpPr>
      <xdr:spPr>
        <a:xfrm>
          <a:off x="0" y="1531620"/>
          <a:ext cx="3893820" cy="16154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6</xdr:col>
      <xdr:colOff>9525</xdr:colOff>
      <xdr:row>5</xdr:row>
      <xdr:rowOff>3114</xdr:rowOff>
    </xdr:from>
    <xdr:to>
      <xdr:col>13</xdr:col>
      <xdr:colOff>9524</xdr:colOff>
      <xdr:row>14</xdr:row>
      <xdr:rowOff>160020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267836B-AC6E-48DC-9A91-CA537C11A090}"/>
            </a:ext>
          </a:extLst>
        </xdr:cNvPr>
        <xdr:cNvSpPr txBox="1"/>
      </xdr:nvSpPr>
      <xdr:spPr>
        <a:xfrm>
          <a:off x="3686175" y="1469964"/>
          <a:ext cx="3352799" cy="16142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2</xdr:col>
      <xdr:colOff>19050</xdr:colOff>
      <xdr:row>4</xdr:row>
      <xdr:rowOff>128283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A7C6374-8AB7-4E20-B9F0-DFECEFC2C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8700"/>
          <a:ext cx="1771650" cy="4807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224790</xdr:colOff>
      <xdr:row>4</xdr:row>
      <xdr:rowOff>20955</xdr:rowOff>
    </xdr:from>
    <xdr:to>
      <xdr:col>13</xdr:col>
      <xdr:colOff>0</xdr:colOff>
      <xdr:row>13</xdr:row>
      <xdr:rowOff>146685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DA3EE3-0C32-4BDA-8571-E44C1F98F9AB}"/>
            </a:ext>
          </a:extLst>
        </xdr:cNvPr>
        <xdr:cNvSpPr txBox="1"/>
      </xdr:nvSpPr>
      <xdr:spPr>
        <a:xfrm>
          <a:off x="3672840" y="1830705"/>
          <a:ext cx="3356610" cy="15830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4</xdr:row>
      <xdr:rowOff>49529</xdr:rowOff>
    </xdr:from>
    <xdr:to>
      <xdr:col>4</xdr:col>
      <xdr:colOff>9524</xdr:colOff>
      <xdr:row>13</xdr:row>
      <xdr:rowOff>60960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288364-9F74-4006-99F4-51DAB0CC5D9B}"/>
            </a:ext>
          </a:extLst>
        </xdr:cNvPr>
        <xdr:cNvSpPr txBox="1"/>
      </xdr:nvSpPr>
      <xdr:spPr>
        <a:xfrm>
          <a:off x="0" y="1859279"/>
          <a:ext cx="3171824" cy="14687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22860</xdr:rowOff>
    </xdr:from>
    <xdr:to>
      <xdr:col>13</xdr:col>
      <xdr:colOff>9524</xdr:colOff>
      <xdr:row>16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331AF5-C6F5-4840-92D3-F4143BCD6E80}"/>
            </a:ext>
          </a:extLst>
        </xdr:cNvPr>
        <xdr:cNvSpPr txBox="1"/>
      </xdr:nvSpPr>
      <xdr:spPr>
        <a:xfrm>
          <a:off x="0" y="3451860"/>
          <a:ext cx="6905624" cy="453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New order and reorders $100 net minimumYou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CA Gift/ Abbey Gift off SRP.</a:t>
          </a:r>
          <a:endParaRPr lang="en-US" sz="105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/>
        </a:p>
      </xdr:txBody>
    </xdr:sp>
    <xdr:clientData/>
  </xdr:twoCellAnchor>
  <xdr:oneCellAnchor>
    <xdr:from>
      <xdr:col>0</xdr:col>
      <xdr:colOff>127635</xdr:colOff>
      <xdr:row>0</xdr:row>
      <xdr:rowOff>95250</xdr:rowOff>
    </xdr:from>
    <xdr:ext cx="1691640" cy="1026341"/>
    <xdr:pic>
      <xdr:nvPicPr>
        <xdr:cNvPr id="6" name="Picture 5">
          <a:extLst>
            <a:ext uri="{FF2B5EF4-FFF2-40B4-BE49-F238E27FC236}">
              <a16:creationId xmlns:a16="http://schemas.microsoft.com/office/drawing/2014/main" id="{8AECB75A-8C27-4688-9A15-F5EEA22E0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" y="95250"/>
          <a:ext cx="1691640" cy="1026341"/>
        </a:xfrm>
        <a:prstGeom prst="rect">
          <a:avLst/>
        </a:prstGeom>
      </xdr:spPr>
    </xdr:pic>
    <xdr:clientData/>
  </xdr:oneCellAnchor>
  <xdr:twoCellAnchor editAs="oneCell">
    <xdr:from>
      <xdr:col>0</xdr:col>
      <xdr:colOff>19050</xdr:colOff>
      <xdr:row>1</xdr:row>
      <xdr:rowOff>485775</xdr:rowOff>
    </xdr:from>
    <xdr:to>
      <xdr:col>2</xdr:col>
      <xdr:colOff>38100</xdr:colOff>
      <xdr:row>3</xdr:row>
      <xdr:rowOff>99708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11027C6-67A3-489E-BEB2-6335FC5D9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266825"/>
          <a:ext cx="1771650" cy="4807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53340</xdr:colOff>
      <xdr:row>0</xdr:row>
      <xdr:rowOff>80010</xdr:rowOff>
    </xdr:from>
    <xdr:ext cx="1907068" cy="1318260"/>
    <xdr:pic>
      <xdr:nvPicPr>
        <xdr:cNvPr id="2" name="image4.jpeg">
          <a:extLst>
            <a:ext uri="{FF2B5EF4-FFF2-40B4-BE49-F238E27FC236}">
              <a16:creationId xmlns:a16="http://schemas.microsoft.com/office/drawing/2014/main" id="{1DC65656-EE72-4F08-85D1-B301A272E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80010"/>
          <a:ext cx="1907068" cy="1318260"/>
        </a:xfrm>
        <a:prstGeom prst="rect">
          <a:avLst/>
        </a:prstGeom>
      </xdr:spPr>
    </xdr:pic>
    <xdr:clientData/>
  </xdr:oneCellAnchor>
  <xdr:twoCellAnchor>
    <xdr:from>
      <xdr:col>0</xdr:col>
      <xdr:colOff>60960</xdr:colOff>
      <xdr:row>6</xdr:row>
      <xdr:rowOff>5716</xdr:rowOff>
    </xdr:from>
    <xdr:to>
      <xdr:col>3</xdr:col>
      <xdr:colOff>228600</xdr:colOff>
      <xdr:row>13</xdr:row>
      <xdr:rowOff>83820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5D40784-35C3-4C8F-A999-23E5BA40D4FB}"/>
            </a:ext>
          </a:extLst>
        </xdr:cNvPr>
        <xdr:cNvSpPr txBox="1"/>
      </xdr:nvSpPr>
      <xdr:spPr>
        <a:xfrm>
          <a:off x="60960" y="1948816"/>
          <a:ext cx="3148965" cy="14116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Account</a:t>
          </a:r>
          <a:r>
            <a:rPr lang="en-US" sz="900" baseline="0"/>
            <a:t> #</a:t>
          </a:r>
          <a:r>
            <a:rPr lang="en-US" sz="900"/>
            <a:t>_______________________________________</a:t>
          </a:r>
        </a:p>
        <a:p>
          <a:endParaRPr lang="en-US" sz="900"/>
        </a:p>
        <a:p>
          <a:r>
            <a:rPr lang="en-US" sz="900"/>
            <a:t>Phone_________________________________________</a:t>
          </a:r>
        </a:p>
        <a:p>
          <a:endParaRPr lang="en-US" sz="900" baseline="0"/>
        </a:p>
        <a:p>
          <a:r>
            <a:rPr lang="en-US" sz="900" baseline="0"/>
            <a:t>PO Number_____________________________________</a:t>
          </a:r>
        </a:p>
        <a:p>
          <a:endParaRPr lang="en-US" sz="900" baseline="0"/>
        </a:p>
        <a:p>
          <a:r>
            <a:rPr lang="en-US" sz="900" baseline="0"/>
            <a:t>Backorders_____________________________________</a:t>
          </a:r>
        </a:p>
        <a:p>
          <a:endParaRPr lang="en-US" sz="900" baseline="0"/>
        </a:p>
        <a:p>
          <a:r>
            <a:rPr lang="en-US" sz="900" baseline="0"/>
            <a:t>Order Date _____________________________________</a:t>
          </a:r>
          <a:endParaRPr lang="en-US" sz="900"/>
        </a:p>
      </xdr:txBody>
    </xdr:sp>
    <xdr:clientData/>
  </xdr:twoCellAnchor>
  <xdr:twoCellAnchor>
    <xdr:from>
      <xdr:col>0</xdr:col>
      <xdr:colOff>0</xdr:colOff>
      <xdr:row>14</xdr:row>
      <xdr:rowOff>121920</xdr:rowOff>
    </xdr:from>
    <xdr:to>
      <xdr:col>12</xdr:col>
      <xdr:colOff>600074</xdr:colOff>
      <xdr:row>17</xdr:row>
      <xdr:rowOff>53340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DEDB688-EB7A-452C-94D7-FEA3909A97A1}"/>
            </a:ext>
          </a:extLst>
        </xdr:cNvPr>
        <xdr:cNvSpPr txBox="1"/>
      </xdr:nvSpPr>
      <xdr:spPr>
        <a:xfrm>
          <a:off x="0" y="3589020"/>
          <a:ext cx="7162799" cy="502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 Standard upfront net pricing.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minimums; 60 day billing; no restocking fees. Contact your Capitol Christian Sales Specialists to order. </a:t>
          </a:r>
          <a:endParaRPr lang="en-US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5</xdr:col>
      <xdr:colOff>226695</xdr:colOff>
      <xdr:row>6</xdr:row>
      <xdr:rowOff>15240</xdr:rowOff>
    </xdr:from>
    <xdr:to>
      <xdr:col>13</xdr:col>
      <xdr:colOff>9525</xdr:colOff>
      <xdr:row>13</xdr:row>
      <xdr:rowOff>182879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BC1FA26-886F-4F04-AF42-BC2AAB208EEF}"/>
            </a:ext>
          </a:extLst>
        </xdr:cNvPr>
        <xdr:cNvSpPr txBox="1"/>
      </xdr:nvSpPr>
      <xdr:spPr>
        <a:xfrm>
          <a:off x="3817620" y="1958340"/>
          <a:ext cx="3364230" cy="15011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Name__________________________________________</a:t>
          </a:r>
        </a:p>
        <a:p>
          <a:endParaRPr lang="en-US" sz="900"/>
        </a:p>
        <a:p>
          <a:r>
            <a:rPr lang="en-US" sz="900"/>
            <a:t>Address________________________________________</a:t>
          </a:r>
        </a:p>
        <a:p>
          <a:endParaRPr lang="en-US" sz="900"/>
        </a:p>
        <a:p>
          <a:r>
            <a:rPr lang="en-US" sz="900"/>
            <a:t>City</a:t>
          </a:r>
          <a:r>
            <a:rPr lang="en-US" sz="900" baseline="0"/>
            <a:t>  ST  Zip_____________________________________</a:t>
          </a:r>
        </a:p>
        <a:p>
          <a:endParaRPr lang="en-US" sz="900" baseline="0"/>
        </a:p>
        <a:p>
          <a:r>
            <a:rPr lang="en-US" sz="900" baseline="0"/>
            <a:t>Ordered By_____________________________________</a:t>
          </a:r>
        </a:p>
        <a:p>
          <a:endParaRPr lang="en-US" sz="900" baseline="0"/>
        </a:p>
        <a:p>
          <a:r>
            <a:rPr lang="en-US" sz="900" baseline="0"/>
            <a:t>Ship Via________________________________________</a:t>
          </a:r>
          <a:endParaRPr lang="en-US" sz="900"/>
        </a:p>
      </xdr:txBody>
    </xdr:sp>
    <xdr:clientData/>
  </xdr:twoCellAnchor>
  <xdr:twoCellAnchor editAs="oneCell">
    <xdr:from>
      <xdr:col>0</xdr:col>
      <xdr:colOff>57150</xdr:colOff>
      <xdr:row>3</xdr:row>
      <xdr:rowOff>95250</xdr:rowOff>
    </xdr:from>
    <xdr:to>
      <xdr:col>2</xdr:col>
      <xdr:colOff>76200</xdr:colOff>
      <xdr:row>5</xdr:row>
      <xdr:rowOff>185433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5D2014-495E-4E32-B125-F3BED1231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57325"/>
          <a:ext cx="1771650" cy="4807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68580</xdr:rowOff>
    </xdr:from>
    <xdr:to>
      <xdr:col>3</xdr:col>
      <xdr:colOff>19191</xdr:colOff>
      <xdr:row>1</xdr:row>
      <xdr:rowOff>114045</xdr:rowOff>
    </xdr:to>
    <xdr:pic>
      <xdr:nvPicPr>
        <xdr:cNvPr id="21" name="image9.jpeg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8580"/>
          <a:ext cx="2663331" cy="883665"/>
        </a:xfrm>
        <a:prstGeom prst="rect">
          <a:avLst/>
        </a:prstGeom>
      </xdr:spPr>
    </xdr:pic>
    <xdr:clientData/>
  </xdr:twoCellAnchor>
  <xdr:twoCellAnchor>
    <xdr:from>
      <xdr:col>6</xdr:col>
      <xdr:colOff>11429</xdr:colOff>
      <xdr:row>6</xdr:row>
      <xdr:rowOff>30480</xdr:rowOff>
    </xdr:from>
    <xdr:to>
      <xdr:col>12</xdr:col>
      <xdr:colOff>581025</xdr:colOff>
      <xdr:row>15</xdr:row>
      <xdr:rowOff>121920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2275A2E-E78E-46A8-B7CB-96D9A6768A2B}"/>
            </a:ext>
          </a:extLst>
        </xdr:cNvPr>
        <xdr:cNvSpPr txBox="1"/>
      </xdr:nvSpPr>
      <xdr:spPr>
        <a:xfrm>
          <a:off x="3688079" y="1821180"/>
          <a:ext cx="3312796" cy="1548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22860</xdr:colOff>
      <xdr:row>6</xdr:row>
      <xdr:rowOff>38100</xdr:rowOff>
    </xdr:from>
    <xdr:to>
      <xdr:col>3</xdr:col>
      <xdr:colOff>449579</xdr:colOff>
      <xdr:row>15</xdr:row>
      <xdr:rowOff>83820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94F2611-3061-4691-8D78-015EDBE9A509}"/>
            </a:ext>
          </a:extLst>
        </xdr:cNvPr>
        <xdr:cNvSpPr txBox="1"/>
      </xdr:nvSpPr>
      <xdr:spPr>
        <a:xfrm>
          <a:off x="22860" y="1889760"/>
          <a:ext cx="3840479" cy="1554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160020</xdr:rowOff>
    </xdr:from>
    <xdr:to>
      <xdr:col>12</xdr:col>
      <xdr:colOff>581024</xdr:colOff>
      <xdr:row>18</xdr:row>
      <xdr:rowOff>127635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0A53F7D-2EFA-4C93-91DC-113AFFD4DEC2}"/>
            </a:ext>
          </a:extLst>
        </xdr:cNvPr>
        <xdr:cNvSpPr txBox="1"/>
      </xdr:nvSpPr>
      <xdr:spPr>
        <a:xfrm>
          <a:off x="0" y="3408045"/>
          <a:ext cx="7000874" cy="453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make sure all orders are coded "CATALOG"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Carson Home Accents off SRP.</a:t>
          </a:r>
          <a:endParaRPr lang="en-US" sz="1050"/>
        </a:p>
      </xdr:txBody>
    </xdr:sp>
    <xdr:clientData/>
  </xdr:twoCellAnchor>
  <xdr:twoCellAnchor editAs="oneCell">
    <xdr:from>
      <xdr:col>0</xdr:col>
      <xdr:colOff>104775</xdr:colOff>
      <xdr:row>3</xdr:row>
      <xdr:rowOff>38100</xdr:rowOff>
    </xdr:from>
    <xdr:to>
      <xdr:col>2</xdr:col>
      <xdr:colOff>123825</xdr:colOff>
      <xdr:row>5</xdr:row>
      <xdr:rowOff>52083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C4FFC60-7BD2-47E7-AB09-091ADEE4E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00150"/>
          <a:ext cx="1771650" cy="4807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</xdr:colOff>
      <xdr:row>0</xdr:row>
      <xdr:rowOff>87630</xdr:rowOff>
    </xdr:from>
    <xdr:ext cx="1882141" cy="862814"/>
    <xdr:pic>
      <xdr:nvPicPr>
        <xdr:cNvPr id="2" name="image6.jpeg">
          <a:extLst>
            <a:ext uri="{FF2B5EF4-FFF2-40B4-BE49-F238E27FC236}">
              <a16:creationId xmlns:a16="http://schemas.microsoft.com/office/drawing/2014/main" id="{83A1A972-8CB4-4558-A2D6-D5887F4AE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87630"/>
          <a:ext cx="1882141" cy="86281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4</xdr:row>
      <xdr:rowOff>137160</xdr:rowOff>
    </xdr:from>
    <xdr:to>
      <xdr:col>4</xdr:col>
      <xdr:colOff>38100</xdr:colOff>
      <xdr:row>13</xdr:row>
      <xdr:rowOff>121920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2A6CCDB-82A6-49B4-8459-A2B3530B13EA}"/>
            </a:ext>
          </a:extLst>
        </xdr:cNvPr>
        <xdr:cNvSpPr txBox="1"/>
      </xdr:nvSpPr>
      <xdr:spPr>
        <a:xfrm>
          <a:off x="0" y="807720"/>
          <a:ext cx="2476500" cy="1493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9525</xdr:colOff>
      <xdr:row>14</xdr:row>
      <xdr:rowOff>99059</xdr:rowOff>
    </xdr:from>
    <xdr:to>
      <xdr:col>12</xdr:col>
      <xdr:colOff>581025</xdr:colOff>
      <xdr:row>16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4F6141F-3858-410E-8C0C-DCD1B1C95829}"/>
            </a:ext>
          </a:extLst>
        </xdr:cNvPr>
        <xdr:cNvSpPr txBox="1"/>
      </xdr:nvSpPr>
      <xdr:spPr>
        <a:xfrm>
          <a:off x="9525" y="3213734"/>
          <a:ext cx="6991350" cy="3200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 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Christian Art Gifts off SRP.</a:t>
          </a:r>
          <a:endParaRPr lang="en-US" sz="1050">
            <a:effectLst/>
          </a:endParaRPr>
        </a:p>
        <a:p>
          <a:endParaRPr lang="en-US" sz="1050"/>
        </a:p>
      </xdr:txBody>
    </xdr:sp>
    <xdr:clientData/>
  </xdr:twoCellAnchor>
  <xdr:twoCellAnchor>
    <xdr:from>
      <xdr:col>6</xdr:col>
      <xdr:colOff>0</xdr:colOff>
      <xdr:row>4</xdr:row>
      <xdr:rowOff>116206</xdr:rowOff>
    </xdr:from>
    <xdr:to>
      <xdr:col>12</xdr:col>
      <xdr:colOff>590549</xdr:colOff>
      <xdr:row>13</xdr:row>
      <xdr:rowOff>91440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CEF99B-122B-4C5B-B358-851800257EE5}"/>
            </a:ext>
          </a:extLst>
        </xdr:cNvPr>
        <xdr:cNvSpPr txBox="1"/>
      </xdr:nvSpPr>
      <xdr:spPr>
        <a:xfrm>
          <a:off x="3676650" y="1611631"/>
          <a:ext cx="3333749" cy="143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57150</xdr:colOff>
      <xdr:row>2</xdr:row>
      <xdr:rowOff>57150</xdr:rowOff>
    </xdr:from>
    <xdr:to>
      <xdr:col>2</xdr:col>
      <xdr:colOff>76200</xdr:colOff>
      <xdr:row>4</xdr:row>
      <xdr:rowOff>13983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5457958-485B-409C-8698-96A5826D6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28700"/>
          <a:ext cx="1771650" cy="4807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</xdr:colOff>
      <xdr:row>0</xdr:row>
      <xdr:rowOff>45720</xdr:rowOff>
    </xdr:from>
    <xdr:ext cx="3041904" cy="570102"/>
    <xdr:pic>
      <xdr:nvPicPr>
        <xdr:cNvPr id="5" name="image13.jpeg">
          <a:extLst>
            <a:ext uri="{FF2B5EF4-FFF2-40B4-BE49-F238E27FC236}">
              <a16:creationId xmlns:a16="http://schemas.microsoft.com/office/drawing/2014/main" id="{8BC9AFF0-4EFB-45AB-9E41-BA85C8D93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" y="45720"/>
          <a:ext cx="3041904" cy="570102"/>
        </a:xfrm>
        <a:prstGeom prst="rect">
          <a:avLst/>
        </a:prstGeom>
      </xdr:spPr>
    </xdr:pic>
    <xdr:clientData/>
  </xdr:oneCellAnchor>
  <xdr:twoCellAnchor>
    <xdr:from>
      <xdr:col>6</xdr:col>
      <xdr:colOff>13335</xdr:colOff>
      <xdr:row>5</xdr:row>
      <xdr:rowOff>68580</xdr:rowOff>
    </xdr:from>
    <xdr:to>
      <xdr:col>12</xdr:col>
      <xdr:colOff>600075</xdr:colOff>
      <xdr:row>14</xdr:row>
      <xdr:rowOff>83820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C56810B-0835-4D37-B6D6-99E9CB516E49}"/>
            </a:ext>
          </a:extLst>
        </xdr:cNvPr>
        <xdr:cNvSpPr txBox="1"/>
      </xdr:nvSpPr>
      <xdr:spPr>
        <a:xfrm>
          <a:off x="3689985" y="1821180"/>
          <a:ext cx="3329940" cy="1472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5</xdr:row>
      <xdr:rowOff>47624</xdr:rowOff>
    </xdr:from>
    <xdr:to>
      <xdr:col>3</xdr:col>
      <xdr:colOff>333375</xdr:colOff>
      <xdr:row>14</xdr:row>
      <xdr:rowOff>7620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7CEA0A8-E6D4-4C9D-BC09-7647C85F0A88}"/>
            </a:ext>
          </a:extLst>
        </xdr:cNvPr>
        <xdr:cNvSpPr txBox="1"/>
      </xdr:nvSpPr>
      <xdr:spPr>
        <a:xfrm>
          <a:off x="0" y="1800224"/>
          <a:ext cx="3171825" cy="14173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14</xdr:row>
      <xdr:rowOff>129539</xdr:rowOff>
    </xdr:from>
    <xdr:to>
      <xdr:col>12</xdr:col>
      <xdr:colOff>600075</xdr:colOff>
      <xdr:row>16</xdr:row>
      <xdr:rowOff>68580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0DCB6BC-1C6F-4B27-A653-11A0E5610CDF}"/>
            </a:ext>
          </a:extLst>
        </xdr:cNvPr>
        <xdr:cNvSpPr txBox="1"/>
      </xdr:nvSpPr>
      <xdr:spPr>
        <a:xfrm>
          <a:off x="0" y="3339464"/>
          <a:ext cx="7019925" cy="2628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Pack Smart save 5%.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will receive your regular discount with Creative Brands off SRP.</a:t>
          </a:r>
          <a:endParaRPr lang="en-US" sz="1050"/>
        </a:p>
      </xdr:txBody>
    </xdr:sp>
    <xdr:clientData/>
  </xdr:twoCellAnchor>
  <xdr:twoCellAnchor editAs="oneCell">
    <xdr:from>
      <xdr:col>0</xdr:col>
      <xdr:colOff>57150</xdr:colOff>
      <xdr:row>1</xdr:row>
      <xdr:rowOff>28575</xdr:rowOff>
    </xdr:from>
    <xdr:to>
      <xdr:col>2</xdr:col>
      <xdr:colOff>76200</xdr:colOff>
      <xdr:row>4</xdr:row>
      <xdr:rowOff>23508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34E564B-B4D2-4C3D-916A-64244FEB5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66775"/>
          <a:ext cx="1771650" cy="4807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4</xdr:col>
      <xdr:colOff>68580</xdr:colOff>
      <xdr:row>15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94B0AC-03AE-4D91-95B9-24AE29C82D9A}"/>
            </a:ext>
          </a:extLst>
        </xdr:cNvPr>
        <xdr:cNvSpPr txBox="1"/>
      </xdr:nvSpPr>
      <xdr:spPr>
        <a:xfrm>
          <a:off x="0" y="981076"/>
          <a:ext cx="2506980" cy="15411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74295</xdr:rowOff>
    </xdr:from>
    <xdr:to>
      <xdr:col>12</xdr:col>
      <xdr:colOff>590549</xdr:colOff>
      <xdr:row>17</xdr:row>
      <xdr:rowOff>91440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8D8D907-FA74-4174-8404-6644BD9FEC02}"/>
            </a:ext>
          </a:extLst>
        </xdr:cNvPr>
        <xdr:cNvSpPr txBox="1"/>
      </xdr:nvSpPr>
      <xdr:spPr>
        <a:xfrm>
          <a:off x="0" y="3427095"/>
          <a:ext cx="7229474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50"/>
            <a:t>58% discount off listed price maintaining</a:t>
          </a:r>
          <a:r>
            <a:rPr lang="en-US" sz="1050" baseline="0"/>
            <a:t> 40% margin. Discount has also been passed on to distributor.</a:t>
          </a:r>
          <a:endParaRPr lang="en-US" sz="1050"/>
        </a:p>
      </xdr:txBody>
    </xdr:sp>
    <xdr:clientData/>
  </xdr:twoCellAnchor>
  <xdr:oneCellAnchor>
    <xdr:from>
      <xdr:col>0</xdr:col>
      <xdr:colOff>58010</xdr:colOff>
      <xdr:row>0</xdr:row>
      <xdr:rowOff>66675</xdr:rowOff>
    </xdr:from>
    <xdr:ext cx="1380265" cy="1110014"/>
    <xdr:pic>
      <xdr:nvPicPr>
        <xdr:cNvPr id="5" name="Picture 4">
          <a:extLst>
            <a:ext uri="{FF2B5EF4-FFF2-40B4-BE49-F238E27FC236}">
              <a16:creationId xmlns:a16="http://schemas.microsoft.com/office/drawing/2014/main" id="{C15F6634-F3EE-42AD-A10F-0EDD773C0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0" y="66675"/>
          <a:ext cx="1380265" cy="1110014"/>
        </a:xfrm>
        <a:prstGeom prst="rect">
          <a:avLst/>
        </a:prstGeom>
      </xdr:spPr>
    </xdr:pic>
    <xdr:clientData/>
  </xdr:oneCellAnchor>
  <xdr:twoCellAnchor>
    <xdr:from>
      <xdr:col>6</xdr:col>
      <xdr:colOff>22860</xdr:colOff>
      <xdr:row>5</xdr:row>
      <xdr:rowOff>152400</xdr:rowOff>
    </xdr:from>
    <xdr:to>
      <xdr:col>12</xdr:col>
      <xdr:colOff>590550</xdr:colOff>
      <xdr:row>15</xdr:row>
      <xdr:rowOff>34290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820D171-F7C7-4746-AC4D-B99A4E1E02CC}"/>
            </a:ext>
          </a:extLst>
        </xdr:cNvPr>
        <xdr:cNvSpPr txBox="1"/>
      </xdr:nvSpPr>
      <xdr:spPr>
        <a:xfrm>
          <a:off x="3766185" y="1885950"/>
          <a:ext cx="3463290" cy="1501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57150</xdr:colOff>
      <xdr:row>3</xdr:row>
      <xdr:rowOff>0</xdr:rowOff>
    </xdr:from>
    <xdr:to>
      <xdr:col>2</xdr:col>
      <xdr:colOff>76200</xdr:colOff>
      <xdr:row>5</xdr:row>
      <xdr:rowOff>61608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7E5EBAD-ED7F-4BF0-955C-16E48CBD8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14450"/>
          <a:ext cx="1771650" cy="48070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4</xdr:col>
      <xdr:colOff>68580</xdr:colOff>
      <xdr:row>15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994D53-8194-48C6-9EA7-46580A8A35BF}"/>
            </a:ext>
          </a:extLst>
        </xdr:cNvPr>
        <xdr:cNvSpPr txBox="1"/>
      </xdr:nvSpPr>
      <xdr:spPr>
        <a:xfrm>
          <a:off x="0" y="1876426"/>
          <a:ext cx="3230880" cy="14839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Account</a:t>
          </a:r>
          <a:r>
            <a:rPr lang="en-US" sz="950" baseline="0"/>
            <a:t> #</a:t>
          </a:r>
          <a:r>
            <a:rPr lang="en-US" sz="950"/>
            <a:t>_______________________________________</a:t>
          </a:r>
        </a:p>
        <a:p>
          <a:endParaRPr lang="en-US" sz="950"/>
        </a:p>
        <a:p>
          <a:r>
            <a:rPr lang="en-US" sz="950"/>
            <a:t>Phone_________________________________________</a:t>
          </a:r>
        </a:p>
        <a:p>
          <a:endParaRPr lang="en-US" sz="950" baseline="0"/>
        </a:p>
        <a:p>
          <a:r>
            <a:rPr lang="en-US" sz="950" baseline="0"/>
            <a:t>PO Number_____________________________________</a:t>
          </a:r>
        </a:p>
        <a:p>
          <a:endParaRPr lang="en-US" sz="950" baseline="0"/>
        </a:p>
        <a:p>
          <a:r>
            <a:rPr lang="en-US" sz="950" baseline="0"/>
            <a:t>Backorders_____________________________________</a:t>
          </a:r>
        </a:p>
        <a:p>
          <a:endParaRPr lang="en-US" sz="950" baseline="0"/>
        </a:p>
        <a:p>
          <a:r>
            <a:rPr lang="en-US" sz="950" baseline="0"/>
            <a:t>Order Date _____________________________________</a:t>
          </a:r>
          <a:endParaRPr lang="en-US" sz="950"/>
        </a:p>
      </xdr:txBody>
    </xdr:sp>
    <xdr:clientData/>
  </xdr:twoCellAnchor>
  <xdr:twoCellAnchor>
    <xdr:from>
      <xdr:col>0</xdr:col>
      <xdr:colOff>0</xdr:colOff>
      <xdr:row>15</xdr:row>
      <xdr:rowOff>74295</xdr:rowOff>
    </xdr:from>
    <xdr:to>
      <xdr:col>12</xdr:col>
      <xdr:colOff>590549</xdr:colOff>
      <xdr:row>17</xdr:row>
      <xdr:rowOff>91440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E1FBF9A-E83B-4464-8250-E6A491E542EA}"/>
            </a:ext>
          </a:extLst>
        </xdr:cNvPr>
        <xdr:cNvSpPr txBox="1"/>
      </xdr:nvSpPr>
      <xdr:spPr>
        <a:xfrm>
          <a:off x="0" y="3427095"/>
          <a:ext cx="7096124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/>
            <a:t>Notes: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50"/>
        </a:p>
      </xdr:txBody>
    </xdr:sp>
    <xdr:clientData/>
  </xdr:twoCellAnchor>
  <xdr:twoCellAnchor>
    <xdr:from>
      <xdr:col>6</xdr:col>
      <xdr:colOff>22860</xdr:colOff>
      <xdr:row>5</xdr:row>
      <xdr:rowOff>152400</xdr:rowOff>
    </xdr:from>
    <xdr:to>
      <xdr:col>12</xdr:col>
      <xdr:colOff>590550</xdr:colOff>
      <xdr:row>15</xdr:row>
      <xdr:rowOff>34290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C30C8A8-DC08-4516-BEA1-C66CB00F5CD0}"/>
            </a:ext>
          </a:extLst>
        </xdr:cNvPr>
        <xdr:cNvSpPr txBox="1"/>
      </xdr:nvSpPr>
      <xdr:spPr>
        <a:xfrm>
          <a:off x="3632835" y="1885950"/>
          <a:ext cx="3463290" cy="1501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/>
            <a:t>Name__________________________________________</a:t>
          </a:r>
        </a:p>
        <a:p>
          <a:endParaRPr lang="en-US" sz="950"/>
        </a:p>
        <a:p>
          <a:r>
            <a:rPr lang="en-US" sz="950"/>
            <a:t>Address________________________________________</a:t>
          </a:r>
        </a:p>
        <a:p>
          <a:endParaRPr lang="en-US" sz="950"/>
        </a:p>
        <a:p>
          <a:r>
            <a:rPr lang="en-US" sz="950"/>
            <a:t>City</a:t>
          </a:r>
          <a:r>
            <a:rPr lang="en-US" sz="950" baseline="0"/>
            <a:t>  ST  Zip_____________________________________</a:t>
          </a:r>
        </a:p>
        <a:p>
          <a:endParaRPr lang="en-US" sz="950" baseline="0"/>
        </a:p>
        <a:p>
          <a:r>
            <a:rPr lang="en-US" sz="950" baseline="0"/>
            <a:t>Ordered By_____________________________________</a:t>
          </a:r>
        </a:p>
        <a:p>
          <a:endParaRPr lang="en-US" sz="950" baseline="0"/>
        </a:p>
        <a:p>
          <a:r>
            <a:rPr lang="en-US" sz="950" baseline="0"/>
            <a:t>Ship Via________________________________________</a:t>
          </a:r>
          <a:endParaRPr lang="en-US" sz="950"/>
        </a:p>
      </xdr:txBody>
    </xdr:sp>
    <xdr:clientData/>
  </xdr:twoCellAnchor>
  <xdr:twoCellAnchor editAs="oneCell">
    <xdr:from>
      <xdr:col>0</xdr:col>
      <xdr:colOff>57150</xdr:colOff>
      <xdr:row>3</xdr:row>
      <xdr:rowOff>0</xdr:rowOff>
    </xdr:from>
    <xdr:to>
      <xdr:col>2</xdr:col>
      <xdr:colOff>76200</xdr:colOff>
      <xdr:row>5</xdr:row>
      <xdr:rowOff>61608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D7C15D8-8506-4E08-B255-590DB74F1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14450"/>
          <a:ext cx="1771650" cy="4807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DCOMM\Ken\Sales%20Forecasts\Sales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NOT%20FINAL%20DO%20NOT%20USE%20Zondervan%20Specials%20June%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zportal/sites/Sales/Sales%20Tools/Book%20of%20the%20Month%20May-Aug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usgr01\DEPTCOMM\Gwen%20Hendrickson\Order%20Form%20Info\March%20OF\MrchPPR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presc"/>
      <sheetName val="Sls Fcst"/>
      <sheetName val="Open"/>
      <sheetName val="Specific Needs"/>
      <sheetName val="Commits"/>
      <sheetName val="Frozen"/>
      <sheetName val="ZCS"/>
      <sheetName val="Cat"/>
      <sheetName val="small"/>
      <sheetName val="YS"/>
      <sheetName val="return isb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Sheet"/>
      <sheetName val="Book of the Month"/>
      <sheetName val="Grads"/>
      <sheetName val="Dads"/>
      <sheetName val="NIV Sale"/>
      <sheetName val="NIV Credit"/>
      <sheetName val="Summer"/>
      <sheetName val="BTS"/>
      <sheetName val="BTS Two-week"/>
      <sheetName val="Fall"/>
      <sheetName val="Fall One-week"/>
      <sheetName val="Christmas"/>
      <sheetName val="Christmas One-week"/>
      <sheetName val="Z Graphic Novels"/>
      <sheetName val="Super Savers"/>
      <sheetName val="KJV Bibles"/>
      <sheetName val="Sale Stickers"/>
      <sheetName val="Total Bible Solution"/>
      <sheetName val="Merch Materials"/>
      <sheetName val="DELETE DO NOT PRINT all pro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A4" t="str">
            <v>9780310812685</v>
          </cell>
          <cell r="B4" t="str">
            <v>Bible Promises for You MM</v>
          </cell>
          <cell r="D4">
            <v>39448</v>
          </cell>
          <cell r="E4">
            <v>39629</v>
          </cell>
          <cell r="F4" t="str">
            <v>Super Saver</v>
          </cell>
          <cell r="G4">
            <v>2008</v>
          </cell>
          <cell r="H4" t="str">
            <v xml:space="preserve">    </v>
          </cell>
          <cell r="I4" t="str">
            <v xml:space="preserve">    </v>
          </cell>
          <cell r="J4" t="str">
            <v xml:space="preserve">    </v>
          </cell>
        </row>
        <row r="5">
          <cell r="A5" t="str">
            <v>9780310252948</v>
          </cell>
          <cell r="B5" t="str">
            <v>Case for a Creator MM 6-Pack</v>
          </cell>
          <cell r="C5">
            <v>25.94</v>
          </cell>
          <cell r="D5">
            <v>39448</v>
          </cell>
          <cell r="E5">
            <v>39629</v>
          </cell>
          <cell r="F5" t="str">
            <v>Super Saver</v>
          </cell>
          <cell r="G5">
            <v>2008</v>
          </cell>
          <cell r="H5" t="str">
            <v xml:space="preserve">    </v>
          </cell>
          <cell r="I5" t="str">
            <v xml:space="preserve">    </v>
          </cell>
          <cell r="J5" t="str">
            <v xml:space="preserve">    </v>
          </cell>
        </row>
        <row r="6">
          <cell r="A6" t="str">
            <v>9780310226277</v>
          </cell>
          <cell r="B6" t="str">
            <v>Case for Christ MM 6-Pack</v>
          </cell>
          <cell r="C6">
            <v>25.94</v>
          </cell>
          <cell r="D6">
            <v>39448</v>
          </cell>
          <cell r="E6">
            <v>39629</v>
          </cell>
          <cell r="F6" t="str">
            <v>Super Saver</v>
          </cell>
          <cell r="G6">
            <v>2008</v>
          </cell>
          <cell r="H6" t="str">
            <v xml:space="preserve">    </v>
          </cell>
          <cell r="I6" t="str">
            <v xml:space="preserve">    </v>
          </cell>
          <cell r="J6" t="str">
            <v xml:space="preserve">    </v>
          </cell>
        </row>
        <row r="7">
          <cell r="A7" t="str">
            <v>9780310235095</v>
          </cell>
          <cell r="B7" t="str">
            <v>Case for Faith MM 6-Pack</v>
          </cell>
          <cell r="C7">
            <v>25.94</v>
          </cell>
          <cell r="D7">
            <v>39448</v>
          </cell>
          <cell r="E7">
            <v>39629</v>
          </cell>
          <cell r="F7" t="str">
            <v>Super Saver</v>
          </cell>
          <cell r="G7">
            <v>2008</v>
          </cell>
          <cell r="H7" t="str">
            <v xml:space="preserve">    </v>
          </cell>
          <cell r="I7" t="str">
            <v xml:space="preserve">    </v>
          </cell>
          <cell r="J7" t="str">
            <v xml:space="preserve">    </v>
          </cell>
        </row>
        <row r="8">
          <cell r="A8" t="str">
            <v>9780310489719</v>
          </cell>
          <cell r="B8" t="str">
            <v>Cruden's Compact Concordance</v>
          </cell>
          <cell r="C8">
            <v>6.97</v>
          </cell>
          <cell r="D8">
            <v>39448</v>
          </cell>
          <cell r="E8">
            <v>39629</v>
          </cell>
          <cell r="F8" t="str">
            <v>Super Saver</v>
          </cell>
          <cell r="G8">
            <v>2008</v>
          </cell>
          <cell r="H8" t="str">
            <v xml:space="preserve">    </v>
          </cell>
          <cell r="I8" t="str">
            <v xml:space="preserve">    </v>
          </cell>
          <cell r="J8" t="str">
            <v xml:space="preserve">    </v>
          </cell>
        </row>
        <row r="9">
          <cell r="A9" t="str">
            <v>9780310229209</v>
          </cell>
          <cell r="B9" t="str">
            <v>Cruden's Complete Concordance</v>
          </cell>
          <cell r="C9">
            <v>15.97</v>
          </cell>
          <cell r="D9">
            <v>39448</v>
          </cell>
          <cell r="E9">
            <v>39629</v>
          </cell>
          <cell r="F9" t="str">
            <v>Super Saver</v>
          </cell>
          <cell r="G9">
            <v>2008</v>
          </cell>
          <cell r="H9" t="str">
            <v xml:space="preserve">    </v>
          </cell>
          <cell r="I9" t="str">
            <v xml:space="preserve">    </v>
          </cell>
          <cell r="J9" t="str">
            <v xml:space="preserve">    </v>
          </cell>
        </row>
        <row r="10">
          <cell r="A10" t="str">
            <v>9780310802013</v>
          </cell>
          <cell r="B10" t="str">
            <v>DAILY INSP PURP DRV LF MM</v>
          </cell>
          <cell r="C10">
            <v>2.97</v>
          </cell>
          <cell r="D10">
            <v>39448</v>
          </cell>
          <cell r="E10">
            <v>39629</v>
          </cell>
          <cell r="F10" t="str">
            <v>Super Saver</v>
          </cell>
          <cell r="G10">
            <v>2008</v>
          </cell>
          <cell r="H10" t="str">
            <v xml:space="preserve">    </v>
          </cell>
          <cell r="I10" t="str">
            <v xml:space="preserve">    </v>
          </cell>
          <cell r="J10" t="str">
            <v xml:space="preserve">    </v>
          </cell>
        </row>
        <row r="11">
          <cell r="A11" t="str">
            <v>9780310800910</v>
          </cell>
          <cell r="B11" t="str">
            <v>Daily Inspiration for Women of Color MM</v>
          </cell>
          <cell r="C11">
            <v>2.97</v>
          </cell>
          <cell r="D11">
            <v>39448</v>
          </cell>
          <cell r="E11">
            <v>39629</v>
          </cell>
          <cell r="F11" t="str">
            <v>Super Saver</v>
          </cell>
          <cell r="G11">
            <v>2008</v>
          </cell>
          <cell r="H11" t="str">
            <v xml:space="preserve">    </v>
          </cell>
          <cell r="I11" t="str">
            <v xml:space="preserve">    </v>
          </cell>
          <cell r="J11" t="str">
            <v xml:space="preserve">    </v>
          </cell>
        </row>
        <row r="12">
          <cell r="A12" t="str">
            <v>9780310982579</v>
          </cell>
          <cell r="B12" t="str">
            <v>Daily Inspiration from the NIV MM</v>
          </cell>
          <cell r="C12">
            <v>2.97</v>
          </cell>
          <cell r="D12">
            <v>39448</v>
          </cell>
          <cell r="E12">
            <v>39629</v>
          </cell>
          <cell r="F12" t="str">
            <v>Super Saver</v>
          </cell>
          <cell r="G12">
            <v>2008</v>
          </cell>
          <cell r="H12" t="str">
            <v xml:space="preserve">    </v>
          </cell>
          <cell r="I12" t="str">
            <v xml:space="preserve">    </v>
          </cell>
          <cell r="J12" t="str">
            <v xml:space="preserve">    </v>
          </cell>
        </row>
        <row r="13">
          <cell r="A13" t="str">
            <v>9780310984238</v>
          </cell>
          <cell r="B13" t="str">
            <v>Daily Praise from the NIV MM</v>
          </cell>
          <cell r="C13">
            <v>2.97</v>
          </cell>
          <cell r="D13">
            <v>39448</v>
          </cell>
          <cell r="E13">
            <v>39629</v>
          </cell>
          <cell r="F13" t="str">
            <v>Super Saver</v>
          </cell>
          <cell r="G13">
            <v>2008</v>
          </cell>
          <cell r="H13" t="str">
            <v xml:space="preserve">    </v>
          </cell>
          <cell r="I13" t="str">
            <v xml:space="preserve">    </v>
          </cell>
          <cell r="J13" t="str">
            <v xml:space="preserve">    </v>
          </cell>
        </row>
        <row r="14">
          <cell r="A14" t="str">
            <v>9780310982562</v>
          </cell>
          <cell r="B14" t="str">
            <v>Daily Prayer from the NIV MM</v>
          </cell>
          <cell r="C14">
            <v>2.97</v>
          </cell>
          <cell r="D14">
            <v>39448</v>
          </cell>
          <cell r="E14">
            <v>39629</v>
          </cell>
          <cell r="F14" t="str">
            <v>Super Saver</v>
          </cell>
          <cell r="G14">
            <v>2008</v>
          </cell>
          <cell r="H14" t="str">
            <v xml:space="preserve">    </v>
          </cell>
          <cell r="I14" t="str">
            <v xml:space="preserve">    </v>
          </cell>
          <cell r="J14" t="str">
            <v xml:space="preserve">    </v>
          </cell>
        </row>
        <row r="15">
          <cell r="A15" t="str">
            <v>9780310801757</v>
          </cell>
          <cell r="B15" t="str">
            <v>Footprints for Men Gift Book HC</v>
          </cell>
          <cell r="C15">
            <v>9.9700000000000006</v>
          </cell>
          <cell r="D15">
            <v>39448</v>
          </cell>
          <cell r="E15">
            <v>39629</v>
          </cell>
          <cell r="F15" t="str">
            <v>Super Saver</v>
          </cell>
          <cell r="G15">
            <v>2008</v>
          </cell>
          <cell r="H15" t="str">
            <v xml:space="preserve">    </v>
          </cell>
          <cell r="I15" t="str">
            <v xml:space="preserve">    </v>
          </cell>
          <cell r="J15" t="str">
            <v xml:space="preserve">    </v>
          </cell>
        </row>
        <row r="16">
          <cell r="A16" t="str">
            <v>9780310801764</v>
          </cell>
          <cell r="B16" t="str">
            <v>Footprints for Teens Gift Book HC</v>
          </cell>
          <cell r="C16">
            <v>9.9700000000000006</v>
          </cell>
          <cell r="D16">
            <v>39448</v>
          </cell>
          <cell r="E16">
            <v>39629</v>
          </cell>
          <cell r="F16" t="str">
            <v>Super Saver</v>
          </cell>
          <cell r="G16">
            <v>2008</v>
          </cell>
          <cell r="H16" t="str">
            <v xml:space="preserve">    </v>
          </cell>
          <cell r="I16" t="str">
            <v xml:space="preserve">    </v>
          </cell>
          <cell r="J16" t="str">
            <v xml:space="preserve">    </v>
          </cell>
        </row>
        <row r="17">
          <cell r="A17" t="str">
            <v>9780310811435</v>
          </cell>
          <cell r="B17" t="str">
            <v>Footprints Gift Book DuoTone</v>
          </cell>
          <cell r="C17">
            <v>12.97</v>
          </cell>
          <cell r="D17">
            <v>39448</v>
          </cell>
          <cell r="E17">
            <v>39629</v>
          </cell>
          <cell r="F17" t="str">
            <v>Super Saver</v>
          </cell>
          <cell r="G17">
            <v>2008</v>
          </cell>
          <cell r="H17" t="str">
            <v xml:space="preserve">    </v>
          </cell>
          <cell r="I17" t="str">
            <v xml:space="preserve">    </v>
          </cell>
          <cell r="J17" t="str">
            <v xml:space="preserve">    </v>
          </cell>
        </row>
        <row r="18">
          <cell r="A18" t="str">
            <v>9780310808664</v>
          </cell>
          <cell r="B18" t="str">
            <v>Footprints Gift Book SC</v>
          </cell>
          <cell r="C18">
            <v>4.97</v>
          </cell>
          <cell r="D18">
            <v>39448</v>
          </cell>
          <cell r="E18">
            <v>39629</v>
          </cell>
          <cell r="F18" t="str">
            <v>Super Saver</v>
          </cell>
          <cell r="G18">
            <v>2008</v>
          </cell>
          <cell r="H18" t="str">
            <v xml:space="preserve">    </v>
          </cell>
          <cell r="I18" t="str">
            <v xml:space="preserve">    </v>
          </cell>
          <cell r="J18" t="str">
            <v xml:space="preserve">    </v>
          </cell>
        </row>
        <row r="19">
          <cell r="A19" t="str">
            <v>9780310819141</v>
          </cell>
          <cell r="B19" t="str">
            <v>Gift of Angels Gift Book DuoTone</v>
          </cell>
          <cell r="C19">
            <v>12.97</v>
          </cell>
          <cell r="D19">
            <v>39448</v>
          </cell>
          <cell r="E19">
            <v>39629</v>
          </cell>
          <cell r="F19" t="str">
            <v>Super Saver</v>
          </cell>
          <cell r="G19">
            <v>2008</v>
          </cell>
          <cell r="H19" t="str">
            <v xml:space="preserve">    </v>
          </cell>
          <cell r="I19" t="str">
            <v xml:space="preserve">    </v>
          </cell>
          <cell r="J19" t="str">
            <v xml:space="preserve">    </v>
          </cell>
        </row>
        <row r="20">
          <cell r="A20" t="str">
            <v>9780310813590</v>
          </cell>
          <cell r="B20" t="str">
            <v>Gift of Angels Gift Book SC</v>
          </cell>
          <cell r="C20">
            <v>4.97</v>
          </cell>
          <cell r="D20">
            <v>39448</v>
          </cell>
          <cell r="E20">
            <v>39629</v>
          </cell>
          <cell r="F20" t="str">
            <v>Super Saver</v>
          </cell>
          <cell r="G20">
            <v>2008</v>
          </cell>
          <cell r="H20" t="str">
            <v xml:space="preserve">    </v>
          </cell>
          <cell r="I20" t="str">
            <v xml:space="preserve">    </v>
          </cell>
          <cell r="J20" t="str">
            <v xml:space="preserve">    </v>
          </cell>
        </row>
        <row r="21">
          <cell r="A21" t="str">
            <v>9780310811831</v>
          </cell>
          <cell r="B21" t="str">
            <v>Gift of Miracles Gift Book HC</v>
          </cell>
          <cell r="C21">
            <v>9.9700000000000006</v>
          </cell>
          <cell r="D21">
            <v>39448</v>
          </cell>
          <cell r="E21">
            <v>39629</v>
          </cell>
          <cell r="F21" t="str">
            <v>Super Saver</v>
          </cell>
          <cell r="G21">
            <v>2008</v>
          </cell>
          <cell r="H21" t="str">
            <v xml:space="preserve">    </v>
          </cell>
          <cell r="I21" t="str">
            <v xml:space="preserve">    </v>
          </cell>
          <cell r="J21" t="str">
            <v xml:space="preserve">    </v>
          </cell>
        </row>
        <row r="22">
          <cell r="A22" t="str">
            <v>9780310812029</v>
          </cell>
          <cell r="B22" t="str">
            <v>Gift of Prayer Gift Book HC</v>
          </cell>
          <cell r="C22">
            <v>9.9700000000000006</v>
          </cell>
          <cell r="D22">
            <v>39448</v>
          </cell>
          <cell r="E22">
            <v>39629</v>
          </cell>
          <cell r="F22" t="str">
            <v>Super Saver</v>
          </cell>
          <cell r="G22">
            <v>2008</v>
          </cell>
          <cell r="H22" t="str">
            <v xml:space="preserve">    </v>
          </cell>
          <cell r="I22" t="str">
            <v xml:space="preserve">    </v>
          </cell>
          <cell r="J22" t="str">
            <v xml:space="preserve">    </v>
          </cell>
        </row>
        <row r="23">
          <cell r="A23" t="str">
            <v>9780310817260</v>
          </cell>
          <cell r="B23" t="str">
            <v>God's Words of Life for Dads Gift Book SC</v>
          </cell>
          <cell r="C23">
            <v>4.97</v>
          </cell>
          <cell r="D23">
            <v>39448</v>
          </cell>
          <cell r="E23">
            <v>39629</v>
          </cell>
          <cell r="F23" t="str">
            <v>Super Saver</v>
          </cell>
          <cell r="G23">
            <v>2008</v>
          </cell>
          <cell r="H23" t="str">
            <v xml:space="preserve">    </v>
          </cell>
          <cell r="I23" t="str">
            <v xml:space="preserve">    </v>
          </cell>
          <cell r="J23" t="str">
            <v xml:space="preserve">    </v>
          </cell>
        </row>
        <row r="24">
          <cell r="A24" t="str">
            <v>9780310811398</v>
          </cell>
          <cell r="B24" t="str">
            <v>God's Words of Life for Grads Gift Book DuoTone</v>
          </cell>
          <cell r="C24">
            <v>12.97</v>
          </cell>
          <cell r="D24">
            <v>39448</v>
          </cell>
          <cell r="E24">
            <v>39629</v>
          </cell>
          <cell r="F24" t="str">
            <v>Super Saver</v>
          </cell>
          <cell r="G24">
            <v>2008</v>
          </cell>
          <cell r="H24" t="str">
            <v xml:space="preserve">    </v>
          </cell>
          <cell r="I24" t="str">
            <v xml:space="preserve">    </v>
          </cell>
          <cell r="J24" t="str">
            <v xml:space="preserve">    </v>
          </cell>
        </row>
        <row r="25">
          <cell r="A25" t="str">
            <v>9780310803652</v>
          </cell>
          <cell r="B25" t="str">
            <v>God's Words of Life for Grads Gift Book HC</v>
          </cell>
          <cell r="C25">
            <v>9.9700000000000006</v>
          </cell>
          <cell r="D25">
            <v>39448</v>
          </cell>
          <cell r="E25">
            <v>39629</v>
          </cell>
          <cell r="F25" t="str">
            <v>Super Saver</v>
          </cell>
          <cell r="G25">
            <v>2008</v>
          </cell>
          <cell r="H25" t="str">
            <v xml:space="preserve">    </v>
          </cell>
          <cell r="I25" t="str">
            <v xml:space="preserve">    </v>
          </cell>
          <cell r="J25" t="str">
            <v xml:space="preserve">    </v>
          </cell>
        </row>
        <row r="26">
          <cell r="A26" t="str">
            <v>9780310817253</v>
          </cell>
          <cell r="B26" t="str">
            <v>God's Words of Life for Grads Gift Book SC</v>
          </cell>
          <cell r="C26">
            <v>4.97</v>
          </cell>
          <cell r="D26">
            <v>39448</v>
          </cell>
          <cell r="E26">
            <v>39629</v>
          </cell>
          <cell r="F26" t="str">
            <v>Super Saver</v>
          </cell>
          <cell r="G26">
            <v>2008</v>
          </cell>
          <cell r="H26" t="str">
            <v xml:space="preserve">    </v>
          </cell>
          <cell r="I26" t="str">
            <v xml:space="preserve">    </v>
          </cell>
          <cell r="J26" t="str">
            <v xml:space="preserve">    </v>
          </cell>
        </row>
        <row r="27">
          <cell r="A27" t="str">
            <v>9780310800873</v>
          </cell>
          <cell r="B27" t="str">
            <v>God's Words of Life for Kids Gift Book HC</v>
          </cell>
          <cell r="C27">
            <v>9.9700000000000006</v>
          </cell>
          <cell r="D27">
            <v>39448</v>
          </cell>
          <cell r="E27">
            <v>39629</v>
          </cell>
          <cell r="F27" t="str">
            <v>Super Saver</v>
          </cell>
          <cell r="G27">
            <v>2008</v>
          </cell>
          <cell r="H27" t="str">
            <v xml:space="preserve">    </v>
          </cell>
          <cell r="I27" t="str">
            <v xml:space="preserve">    </v>
          </cell>
          <cell r="J27" t="str">
            <v xml:space="preserve">    </v>
          </cell>
        </row>
        <row r="28">
          <cell r="A28" t="str">
            <v>9780310801214</v>
          </cell>
          <cell r="B28" t="str">
            <v>God's Words of Life for Men (More) Gift Book HC</v>
          </cell>
          <cell r="C28">
            <v>9.9700000000000006</v>
          </cell>
          <cell r="D28">
            <v>39448</v>
          </cell>
          <cell r="E28">
            <v>39629</v>
          </cell>
          <cell r="F28" t="str">
            <v>Super Saver</v>
          </cell>
          <cell r="G28">
            <v>2008</v>
          </cell>
          <cell r="H28" t="str">
            <v xml:space="preserve">    </v>
          </cell>
          <cell r="I28" t="str">
            <v xml:space="preserve">    </v>
          </cell>
          <cell r="J28" t="str">
            <v xml:space="preserve">    </v>
          </cell>
        </row>
        <row r="29">
          <cell r="A29" t="str">
            <v>9780310810131</v>
          </cell>
          <cell r="B29" t="str">
            <v>God's Words of Life for Men Gift Book DuoTone</v>
          </cell>
          <cell r="C29">
            <v>12.97</v>
          </cell>
          <cell r="D29">
            <v>39448</v>
          </cell>
          <cell r="E29">
            <v>39629</v>
          </cell>
          <cell r="F29" t="str">
            <v>Super Saver</v>
          </cell>
          <cell r="G29">
            <v>2008</v>
          </cell>
          <cell r="H29" t="str">
            <v xml:space="preserve">    </v>
          </cell>
          <cell r="I29" t="str">
            <v xml:space="preserve">    </v>
          </cell>
          <cell r="J29" t="str">
            <v xml:space="preserve">    </v>
          </cell>
        </row>
        <row r="30">
          <cell r="A30" t="str">
            <v>9780310813217</v>
          </cell>
          <cell r="B30" t="str">
            <v>God's Words of Life for Men Gift Book HC</v>
          </cell>
          <cell r="C30">
            <v>9.9700000000000006</v>
          </cell>
          <cell r="D30">
            <v>39448</v>
          </cell>
          <cell r="E30">
            <v>39629</v>
          </cell>
          <cell r="F30" t="str">
            <v>Super Saver</v>
          </cell>
          <cell r="G30">
            <v>2008</v>
          </cell>
          <cell r="H30" t="str">
            <v xml:space="preserve">    </v>
          </cell>
          <cell r="I30" t="str">
            <v xml:space="preserve">    </v>
          </cell>
          <cell r="J30" t="str">
            <v xml:space="preserve">    </v>
          </cell>
        </row>
        <row r="31">
          <cell r="A31" t="str">
            <v>9780310980513</v>
          </cell>
          <cell r="B31" t="str">
            <v>God's Words of Life for Moms Gift Book HC</v>
          </cell>
          <cell r="C31">
            <v>9.9700000000000006</v>
          </cell>
          <cell r="D31">
            <v>39448</v>
          </cell>
          <cell r="E31">
            <v>39629</v>
          </cell>
          <cell r="F31" t="str">
            <v>Super Saver</v>
          </cell>
          <cell r="G31">
            <v>2008</v>
          </cell>
          <cell r="H31" t="str">
            <v xml:space="preserve">    </v>
          </cell>
          <cell r="I31" t="str">
            <v xml:space="preserve">    </v>
          </cell>
          <cell r="J31" t="str">
            <v xml:space="preserve">    </v>
          </cell>
        </row>
        <row r="32">
          <cell r="A32" t="str">
            <v>9780310817246</v>
          </cell>
          <cell r="B32" t="str">
            <v>God's Words of Life for Moms Gift Book SC</v>
          </cell>
          <cell r="C32">
            <v>4.97</v>
          </cell>
          <cell r="D32">
            <v>39448</v>
          </cell>
          <cell r="E32">
            <v>39629</v>
          </cell>
          <cell r="F32" t="str">
            <v>Super Saver</v>
          </cell>
          <cell r="G32">
            <v>2008</v>
          </cell>
          <cell r="H32" t="str">
            <v xml:space="preserve">    </v>
          </cell>
          <cell r="I32" t="str">
            <v xml:space="preserve">    </v>
          </cell>
          <cell r="J32" t="str">
            <v xml:space="preserve">    </v>
          </cell>
        </row>
        <row r="33">
          <cell r="A33" t="str">
            <v>9780310980759</v>
          </cell>
          <cell r="B33" t="str">
            <v>God's Words of Life for Teens Gift Book HC</v>
          </cell>
          <cell r="C33">
            <v>9.9700000000000006</v>
          </cell>
          <cell r="D33">
            <v>39448</v>
          </cell>
          <cell r="E33">
            <v>39629</v>
          </cell>
          <cell r="F33" t="str">
            <v>Super Saver</v>
          </cell>
          <cell r="G33">
            <v>2008</v>
          </cell>
          <cell r="H33" t="str">
            <v xml:space="preserve">    </v>
          </cell>
          <cell r="I33" t="str">
            <v xml:space="preserve">    </v>
          </cell>
          <cell r="J33" t="str">
            <v xml:space="preserve">    </v>
          </cell>
        </row>
        <row r="34">
          <cell r="A34" t="str">
            <v>9780310813200</v>
          </cell>
          <cell r="B34" t="str">
            <v>God's Words of Life for Women Gift Book HC</v>
          </cell>
          <cell r="C34">
            <v>9.9700000000000006</v>
          </cell>
          <cell r="D34">
            <v>39448</v>
          </cell>
          <cell r="E34">
            <v>39629</v>
          </cell>
          <cell r="F34" t="str">
            <v>Super Saver</v>
          </cell>
          <cell r="G34">
            <v>2008</v>
          </cell>
          <cell r="H34" t="str">
            <v xml:space="preserve">    </v>
          </cell>
          <cell r="I34" t="str">
            <v xml:space="preserve">    </v>
          </cell>
          <cell r="J34" t="str">
            <v xml:space="preserve">    </v>
          </cell>
        </row>
        <row r="35">
          <cell r="A35" t="str">
            <v>9780310278696</v>
          </cell>
          <cell r="B35" t="str">
            <v>God's Words of Life for Women of Color HC</v>
          </cell>
          <cell r="C35">
            <v>9.9700000000000006</v>
          </cell>
          <cell r="D35">
            <v>39448</v>
          </cell>
          <cell r="E35">
            <v>39629</v>
          </cell>
          <cell r="F35" t="str">
            <v>Super Saver</v>
          </cell>
          <cell r="G35">
            <v>2008</v>
          </cell>
          <cell r="H35" t="str">
            <v xml:space="preserve">    </v>
          </cell>
          <cell r="I35" t="str">
            <v xml:space="preserve">    </v>
          </cell>
          <cell r="J35" t="str">
            <v xml:space="preserve">    </v>
          </cell>
        </row>
        <row r="36">
          <cell r="A36" t="str">
            <v>9780310987918</v>
          </cell>
          <cell r="B36" t="str">
            <v>God's Words of Life for Women of Faith Gift Book HC</v>
          </cell>
          <cell r="C36">
            <v>9.9700000000000006</v>
          </cell>
          <cell r="D36">
            <v>39448</v>
          </cell>
          <cell r="E36">
            <v>39629</v>
          </cell>
          <cell r="F36" t="str">
            <v>Super Saver</v>
          </cell>
          <cell r="G36">
            <v>2008</v>
          </cell>
          <cell r="H36" t="str">
            <v xml:space="preserve">    </v>
          </cell>
          <cell r="I36" t="str">
            <v xml:space="preserve">    </v>
          </cell>
          <cell r="J36" t="str">
            <v xml:space="preserve">    </v>
          </cell>
        </row>
        <row r="37">
          <cell r="A37" t="str">
            <v>9780310813606</v>
          </cell>
          <cell r="B37" t="str">
            <v>God's Words of Life for Women of Faith Gift Book SC</v>
          </cell>
          <cell r="C37">
            <v>4.97</v>
          </cell>
          <cell r="D37">
            <v>39448</v>
          </cell>
          <cell r="E37">
            <v>39629</v>
          </cell>
          <cell r="F37" t="str">
            <v>Super Saver</v>
          </cell>
          <cell r="G37">
            <v>2008</v>
          </cell>
          <cell r="H37" t="str">
            <v xml:space="preserve">    </v>
          </cell>
          <cell r="I37" t="str">
            <v xml:space="preserve">    </v>
          </cell>
          <cell r="J37" t="str">
            <v xml:space="preserve">    </v>
          </cell>
        </row>
        <row r="38">
          <cell r="A38" t="str">
            <v>9780310257202</v>
          </cell>
          <cell r="B38" t="str">
            <v xml:space="preserve">Halley's Bible Handbook Compact </v>
          </cell>
          <cell r="C38">
            <v>12.97</v>
          </cell>
          <cell r="D38">
            <v>39448</v>
          </cell>
          <cell r="E38">
            <v>39629</v>
          </cell>
          <cell r="F38" t="str">
            <v>Super Saver</v>
          </cell>
          <cell r="G38">
            <v>2008</v>
          </cell>
          <cell r="H38" t="str">
            <v xml:space="preserve">    </v>
          </cell>
          <cell r="I38" t="str">
            <v xml:space="preserve">    </v>
          </cell>
          <cell r="J38" t="str">
            <v xml:space="preserve">    </v>
          </cell>
        </row>
        <row r="39">
          <cell r="A39" t="str">
            <v>9780310402305</v>
          </cell>
          <cell r="B39" t="str">
            <v>Halley's Bible Handbook Large Print</v>
          </cell>
          <cell r="C39">
            <v>19.97</v>
          </cell>
          <cell r="D39">
            <v>39448</v>
          </cell>
          <cell r="E39">
            <v>39629</v>
          </cell>
          <cell r="F39" t="str">
            <v>Super Saver</v>
          </cell>
          <cell r="G39">
            <v>2008</v>
          </cell>
          <cell r="H39" t="str">
            <v xml:space="preserve">    </v>
          </cell>
          <cell r="I39" t="str">
            <v xml:space="preserve">    </v>
          </cell>
          <cell r="J39" t="str">
            <v xml:space="preserve">    </v>
          </cell>
        </row>
        <row r="40">
          <cell r="A40" t="str">
            <v>9780310980100</v>
          </cell>
          <cell r="B40" t="str">
            <v>Hope for a Woman's Soul Gift Book HC</v>
          </cell>
          <cell r="C40">
            <v>9.9700000000000006</v>
          </cell>
          <cell r="D40">
            <v>39448</v>
          </cell>
          <cell r="E40">
            <v>39629</v>
          </cell>
          <cell r="F40" t="str">
            <v>Super Saver</v>
          </cell>
          <cell r="G40">
            <v>2008</v>
          </cell>
          <cell r="H40" t="str">
            <v xml:space="preserve">    </v>
          </cell>
          <cell r="I40" t="str">
            <v xml:space="preserve">    </v>
          </cell>
          <cell r="J40" t="str">
            <v xml:space="preserve">    </v>
          </cell>
        </row>
        <row r="41">
          <cell r="A41" t="str">
            <v>9780310813613</v>
          </cell>
          <cell r="B41" t="str">
            <v>Hope for a Woman's Soul Gift Book SC</v>
          </cell>
          <cell r="C41">
            <v>4.97</v>
          </cell>
          <cell r="D41">
            <v>39448</v>
          </cell>
          <cell r="E41">
            <v>39629</v>
          </cell>
          <cell r="F41" t="str">
            <v>Super Saver</v>
          </cell>
          <cell r="G41">
            <v>2008</v>
          </cell>
          <cell r="H41" t="str">
            <v xml:space="preserve">    </v>
          </cell>
          <cell r="I41" t="str">
            <v xml:space="preserve">    </v>
          </cell>
          <cell r="J41" t="str">
            <v xml:space="preserve">    </v>
          </cell>
        </row>
        <row r="42">
          <cell r="A42" t="str">
            <v>9780310276470</v>
          </cell>
          <cell r="B42" t="str">
            <v>In the Steps of Jesus</v>
          </cell>
          <cell r="C42">
            <v>14.97</v>
          </cell>
          <cell r="D42">
            <v>39448</v>
          </cell>
          <cell r="E42">
            <v>39629</v>
          </cell>
          <cell r="F42" t="str">
            <v>Super Saver</v>
          </cell>
          <cell r="G42">
            <v>2008</v>
          </cell>
          <cell r="H42" t="str">
            <v xml:space="preserve">    </v>
          </cell>
          <cell r="I42" t="str">
            <v xml:space="preserve">    </v>
          </cell>
          <cell r="J42" t="str">
            <v xml:space="preserve">    </v>
          </cell>
        </row>
        <row r="43">
          <cell r="A43" t="str">
            <v>9780829729962</v>
          </cell>
          <cell r="B43" t="str">
            <v>Inspiracion Diaria de la NVI (Daily Inspiration from the NIV MM)</v>
          </cell>
          <cell r="C43">
            <v>2.97</v>
          </cell>
          <cell r="D43">
            <v>39448</v>
          </cell>
          <cell r="E43">
            <v>39629</v>
          </cell>
          <cell r="F43" t="str">
            <v>Super Saver</v>
          </cell>
          <cell r="G43">
            <v>2008</v>
          </cell>
          <cell r="H43" t="str">
            <v xml:space="preserve">    </v>
          </cell>
          <cell r="I43" t="str">
            <v xml:space="preserve">    </v>
          </cell>
          <cell r="J43" t="str">
            <v xml:space="preserve">    </v>
          </cell>
        </row>
        <row r="44">
          <cell r="A44" t="str">
            <v>9780310265702</v>
          </cell>
          <cell r="B44" t="str">
            <v>Jamieson, Fausset, and Brown's Commentary on the Whole Bible</v>
          </cell>
          <cell r="C44">
            <v>19.97</v>
          </cell>
          <cell r="D44">
            <v>39448</v>
          </cell>
          <cell r="E44">
            <v>39629</v>
          </cell>
          <cell r="F44" t="str">
            <v>Super Saver</v>
          </cell>
          <cell r="G44">
            <v>2008</v>
          </cell>
          <cell r="H44" t="str">
            <v xml:space="preserve">    </v>
          </cell>
          <cell r="I44" t="str">
            <v xml:space="preserve">    </v>
          </cell>
          <cell r="J44" t="str">
            <v xml:space="preserve">    </v>
          </cell>
        </row>
        <row r="45">
          <cell r="A45" t="str">
            <v>9780310810117</v>
          </cell>
          <cell r="B45" t="str">
            <v>Joy for a Woman's Soul Gift Book DuoTone</v>
          </cell>
          <cell r="C45">
            <v>12.97</v>
          </cell>
          <cell r="D45">
            <v>39448</v>
          </cell>
          <cell r="E45">
            <v>39629</v>
          </cell>
          <cell r="F45" t="str">
            <v>Super Saver</v>
          </cell>
          <cell r="G45">
            <v>2008</v>
          </cell>
          <cell r="H45" t="str">
            <v xml:space="preserve">    </v>
          </cell>
          <cell r="I45" t="str">
            <v xml:space="preserve">    </v>
          </cell>
          <cell r="J45" t="str">
            <v xml:space="preserve">    </v>
          </cell>
        </row>
        <row r="46">
          <cell r="A46" t="str">
            <v>9780310977179</v>
          </cell>
          <cell r="B46" t="str">
            <v>Joy for a Woman's Soul Gift Book HC</v>
          </cell>
          <cell r="C46">
            <v>9.9700000000000006</v>
          </cell>
          <cell r="D46">
            <v>39448</v>
          </cell>
          <cell r="E46">
            <v>39629</v>
          </cell>
          <cell r="F46" t="str">
            <v>Super Saver</v>
          </cell>
          <cell r="G46">
            <v>2008</v>
          </cell>
          <cell r="H46" t="str">
            <v xml:space="preserve">    </v>
          </cell>
          <cell r="I46" t="str">
            <v xml:space="preserve">    </v>
          </cell>
          <cell r="J46" t="str">
            <v xml:space="preserve">    </v>
          </cell>
        </row>
        <row r="47">
          <cell r="A47" t="str">
            <v>9780310812890</v>
          </cell>
          <cell r="B47" t="str">
            <v>Joy for a Woman's Soul Gift Book SC</v>
          </cell>
          <cell r="C47">
            <v>4.97</v>
          </cell>
          <cell r="D47">
            <v>39448</v>
          </cell>
          <cell r="E47">
            <v>39629</v>
          </cell>
          <cell r="F47" t="str">
            <v>Super Saver</v>
          </cell>
          <cell r="G47">
            <v>2008</v>
          </cell>
          <cell r="H47" t="str">
            <v xml:space="preserve">    </v>
          </cell>
          <cell r="I47" t="str">
            <v xml:space="preserve">    </v>
          </cell>
          <cell r="J47" t="str">
            <v xml:space="preserve">    </v>
          </cell>
        </row>
        <row r="48">
          <cell r="A48" t="str">
            <v>9780310704874</v>
          </cell>
          <cell r="B48" t="str">
            <v>KJV Kids' Study Bible Black Imitation</v>
          </cell>
          <cell r="C48">
            <v>22.97</v>
          </cell>
          <cell r="D48">
            <v>39448</v>
          </cell>
          <cell r="E48">
            <v>39629</v>
          </cell>
          <cell r="F48" t="str">
            <v>Super Saver</v>
          </cell>
          <cell r="G48">
            <v>2008</v>
          </cell>
          <cell r="H48" t="str">
            <v xml:space="preserve">    </v>
          </cell>
          <cell r="I48" t="str">
            <v xml:space="preserve">    </v>
          </cell>
          <cell r="J48" t="str">
            <v xml:space="preserve">    </v>
          </cell>
        </row>
        <row r="49">
          <cell r="A49" t="str">
            <v>9780310919094</v>
          </cell>
          <cell r="B49" t="str">
            <v>KJV Kids' Study Bible HC</v>
          </cell>
          <cell r="C49">
            <v>17.97</v>
          </cell>
          <cell r="D49">
            <v>39448</v>
          </cell>
          <cell r="E49">
            <v>39629</v>
          </cell>
          <cell r="F49" t="str">
            <v>Super Saver</v>
          </cell>
          <cell r="G49">
            <v>2008</v>
          </cell>
          <cell r="H49" t="str">
            <v xml:space="preserve">    </v>
          </cell>
          <cell r="I49" t="str">
            <v xml:space="preserve">    </v>
          </cell>
          <cell r="J49" t="str">
            <v xml:space="preserve">    </v>
          </cell>
        </row>
        <row r="50">
          <cell r="A50" t="str">
            <v>9780310704881</v>
          </cell>
          <cell r="B50" t="str">
            <v>KJV Kids' Study Bible Navy Imitation</v>
          </cell>
          <cell r="C50">
            <v>22.97</v>
          </cell>
          <cell r="D50">
            <v>39448</v>
          </cell>
          <cell r="E50">
            <v>39629</v>
          </cell>
          <cell r="F50" t="str">
            <v>Super Saver</v>
          </cell>
          <cell r="G50">
            <v>2008</v>
          </cell>
          <cell r="H50" t="str">
            <v xml:space="preserve">    </v>
          </cell>
          <cell r="I50" t="str">
            <v xml:space="preserve">    </v>
          </cell>
          <cell r="J50" t="str">
            <v xml:space="preserve">    </v>
          </cell>
        </row>
        <row r="51">
          <cell r="A51" t="str">
            <v>9780310819127</v>
          </cell>
          <cell r="B51" t="str">
            <v>Laughter for a Woman's Soul Gift Book DuoTone</v>
          </cell>
          <cell r="C51">
            <v>12.97</v>
          </cell>
          <cell r="D51">
            <v>39448</v>
          </cell>
          <cell r="E51">
            <v>39629</v>
          </cell>
          <cell r="F51" t="str">
            <v>Super Saver</v>
          </cell>
          <cell r="G51">
            <v>2008</v>
          </cell>
          <cell r="H51" t="str">
            <v xml:space="preserve">    </v>
          </cell>
          <cell r="I51" t="str">
            <v xml:space="preserve">    </v>
          </cell>
          <cell r="J51" t="str">
            <v xml:space="preserve">    </v>
          </cell>
        </row>
        <row r="52">
          <cell r="A52" t="str">
            <v>9780310977957</v>
          </cell>
          <cell r="B52" t="str">
            <v>Laughter for a Woman's Soul Gift Book HC</v>
          </cell>
          <cell r="C52">
            <v>9.9700000000000006</v>
          </cell>
          <cell r="D52">
            <v>39448</v>
          </cell>
          <cell r="E52">
            <v>39629</v>
          </cell>
          <cell r="F52" t="str">
            <v>Super Saver</v>
          </cell>
          <cell r="G52">
            <v>2008</v>
          </cell>
          <cell r="H52" t="str">
            <v xml:space="preserve">    </v>
          </cell>
          <cell r="I52" t="str">
            <v xml:space="preserve">    </v>
          </cell>
          <cell r="J52" t="str">
            <v xml:space="preserve">    </v>
          </cell>
        </row>
        <row r="53">
          <cell r="A53" t="str">
            <v>9780310810476</v>
          </cell>
          <cell r="B53" t="str">
            <v>LOVE TALK STARTERS</v>
          </cell>
          <cell r="C53">
            <v>2.97</v>
          </cell>
          <cell r="D53">
            <v>39448</v>
          </cell>
          <cell r="E53">
            <v>39629</v>
          </cell>
          <cell r="F53" t="str">
            <v>Super Saver</v>
          </cell>
          <cell r="G53">
            <v>2008</v>
          </cell>
          <cell r="H53" t="str">
            <v xml:space="preserve">    </v>
          </cell>
          <cell r="I53" t="str">
            <v xml:space="preserve">    </v>
          </cell>
          <cell r="J53" t="str">
            <v xml:space="preserve">    </v>
          </cell>
        </row>
        <row r="54">
          <cell r="A54" t="str">
            <v>9780310260103</v>
          </cell>
          <cell r="B54" t="str">
            <v>Matthew Henry's Commentary</v>
          </cell>
          <cell r="C54">
            <v>19.97</v>
          </cell>
          <cell r="D54">
            <v>39448</v>
          </cell>
          <cell r="E54">
            <v>39629</v>
          </cell>
          <cell r="F54" t="str">
            <v>Super Saver</v>
          </cell>
          <cell r="G54">
            <v>2008</v>
          </cell>
          <cell r="H54" t="str">
            <v xml:space="preserve">    </v>
          </cell>
          <cell r="I54" t="str">
            <v xml:space="preserve">    </v>
          </cell>
          <cell r="J54" t="str">
            <v xml:space="preserve">    </v>
          </cell>
        </row>
        <row r="55">
          <cell r="A55" t="str">
            <v>9780310248781</v>
          </cell>
          <cell r="B55" t="str">
            <v>Mounce's Complete Expository Dictionary of OT and NT Words</v>
          </cell>
          <cell r="C55">
            <v>19.97</v>
          </cell>
          <cell r="D55">
            <v>39448</v>
          </cell>
          <cell r="E55">
            <v>39629</v>
          </cell>
          <cell r="F55" t="str">
            <v>Super Saver</v>
          </cell>
          <cell r="G55">
            <v>2008</v>
          </cell>
          <cell r="H55" t="str">
            <v xml:space="preserve">    </v>
          </cell>
          <cell r="I55" t="str">
            <v xml:space="preserve">    </v>
          </cell>
          <cell r="J55" t="str">
            <v xml:space="preserve">    </v>
          </cell>
        </row>
        <row r="56">
          <cell r="A56" t="str">
            <v>9780310489917</v>
          </cell>
          <cell r="B56" t="str">
            <v>Nave's Compact Topical Bible</v>
          </cell>
          <cell r="C56">
            <v>6.97</v>
          </cell>
          <cell r="D56">
            <v>39448</v>
          </cell>
          <cell r="E56">
            <v>39629</v>
          </cell>
          <cell r="F56" t="str">
            <v>Super Saver</v>
          </cell>
          <cell r="G56">
            <v>2008</v>
          </cell>
          <cell r="H56" t="str">
            <v xml:space="preserve">    </v>
          </cell>
          <cell r="I56" t="str">
            <v xml:space="preserve">    </v>
          </cell>
          <cell r="J56" t="str">
            <v xml:space="preserve">    </v>
          </cell>
        </row>
        <row r="57">
          <cell r="A57" t="str">
            <v>9780310337102</v>
          </cell>
          <cell r="B57" t="str">
            <v>Nave's Topical Bible</v>
          </cell>
          <cell r="C57">
            <v>15.97</v>
          </cell>
          <cell r="D57">
            <v>39448</v>
          </cell>
          <cell r="E57">
            <v>39629</v>
          </cell>
          <cell r="F57" t="str">
            <v>Super Saver</v>
          </cell>
          <cell r="G57">
            <v>2008</v>
          </cell>
          <cell r="H57" t="str">
            <v xml:space="preserve">    </v>
          </cell>
          <cell r="I57" t="str">
            <v xml:space="preserve">    </v>
          </cell>
          <cell r="J57" t="str">
            <v xml:space="preserve">    </v>
          </cell>
        </row>
        <row r="58">
          <cell r="A58" t="str">
            <v>9780310220206</v>
          </cell>
          <cell r="B58" t="str">
            <v>New International Bible Commentary</v>
          </cell>
          <cell r="C58">
            <v>19.97</v>
          </cell>
          <cell r="D58">
            <v>39448</v>
          </cell>
          <cell r="E58">
            <v>39629</v>
          </cell>
          <cell r="F58" t="str">
            <v>Super Saver</v>
          </cell>
          <cell r="G58">
            <v>2008</v>
          </cell>
          <cell r="H58" t="str">
            <v xml:space="preserve">    </v>
          </cell>
          <cell r="I58" t="str">
            <v xml:space="preserve">    </v>
          </cell>
          <cell r="J58" t="str">
            <v xml:space="preserve">    </v>
          </cell>
        </row>
        <row r="59">
          <cell r="A59" t="str">
            <v>9780310229025</v>
          </cell>
          <cell r="B59" t="str">
            <v>New International Bible Concordance</v>
          </cell>
          <cell r="C59">
            <v>16.97</v>
          </cell>
          <cell r="D59">
            <v>39448</v>
          </cell>
          <cell r="E59">
            <v>39629</v>
          </cell>
          <cell r="F59" t="str">
            <v>Super Saver</v>
          </cell>
          <cell r="G59">
            <v>2008</v>
          </cell>
          <cell r="H59" t="str">
            <v xml:space="preserve">    </v>
          </cell>
          <cell r="I59" t="str">
            <v xml:space="preserve">    </v>
          </cell>
          <cell r="J59" t="str">
            <v xml:space="preserve">    </v>
          </cell>
        </row>
        <row r="60">
          <cell r="A60" t="str">
            <v>9780310331902</v>
          </cell>
          <cell r="B60" t="str">
            <v>New International Bible Dictionary</v>
          </cell>
          <cell r="C60">
            <v>19.97</v>
          </cell>
          <cell r="D60">
            <v>39448</v>
          </cell>
          <cell r="E60">
            <v>39629</v>
          </cell>
          <cell r="F60" t="str">
            <v>Super Saver</v>
          </cell>
          <cell r="G60">
            <v>2008</v>
          </cell>
          <cell r="H60" t="str">
            <v xml:space="preserve">    </v>
          </cell>
          <cell r="I60" t="str">
            <v xml:space="preserve">    </v>
          </cell>
          <cell r="J60" t="str">
            <v xml:space="preserve">    </v>
          </cell>
        </row>
        <row r="61">
          <cell r="A61" t="str">
            <v>9780310240075</v>
          </cell>
          <cell r="B61" t="str">
            <v>New International Encyclopedia of Bible Characters</v>
          </cell>
          <cell r="C61">
            <v>16.97</v>
          </cell>
          <cell r="D61">
            <v>39448</v>
          </cell>
          <cell r="E61">
            <v>39629</v>
          </cell>
          <cell r="F61" t="str">
            <v>Super Saver</v>
          </cell>
          <cell r="G61">
            <v>2008</v>
          </cell>
          <cell r="H61" t="str">
            <v xml:space="preserve">    </v>
          </cell>
          <cell r="I61" t="str">
            <v xml:space="preserve">    </v>
          </cell>
          <cell r="J61" t="str">
            <v xml:space="preserve">    </v>
          </cell>
        </row>
        <row r="62">
          <cell r="A62" t="str">
            <v>9780310241461</v>
          </cell>
          <cell r="B62" t="str">
            <v>New International Encyclopedia of Bible Difficulties</v>
          </cell>
          <cell r="C62">
            <v>16.97</v>
          </cell>
          <cell r="D62">
            <v>39448</v>
          </cell>
          <cell r="E62">
            <v>39629</v>
          </cell>
          <cell r="F62" t="str">
            <v>Super Saver</v>
          </cell>
          <cell r="G62">
            <v>2008</v>
          </cell>
          <cell r="H62" t="str">
            <v xml:space="preserve">    </v>
          </cell>
          <cell r="I62" t="str">
            <v xml:space="preserve">    </v>
          </cell>
          <cell r="J62" t="str">
            <v xml:space="preserve">    </v>
          </cell>
        </row>
        <row r="63">
          <cell r="A63" t="str">
            <v>9780310229124</v>
          </cell>
          <cell r="B63" t="str">
            <v>New International Encyclopedia of Bible Words</v>
          </cell>
          <cell r="C63">
            <v>16.97</v>
          </cell>
          <cell r="D63">
            <v>39448</v>
          </cell>
          <cell r="E63">
            <v>39629</v>
          </cell>
          <cell r="F63" t="str">
            <v>Super Saver</v>
          </cell>
          <cell r="G63">
            <v>2008</v>
          </cell>
          <cell r="H63" t="str">
            <v xml:space="preserve">    </v>
          </cell>
          <cell r="I63" t="str">
            <v xml:space="preserve">    </v>
          </cell>
          <cell r="J63" t="str">
            <v xml:space="preserve">    </v>
          </cell>
        </row>
        <row r="64">
          <cell r="A64" t="str">
            <v>9780310920489</v>
          </cell>
          <cell r="B64" t="str">
            <v>NIV Audio Bible Complete Voice Only CD</v>
          </cell>
          <cell r="C64">
            <v>49.97</v>
          </cell>
          <cell r="D64">
            <v>39448</v>
          </cell>
          <cell r="E64">
            <v>39629</v>
          </cell>
          <cell r="F64" t="str">
            <v>Super Saver</v>
          </cell>
          <cell r="G64">
            <v>2008</v>
          </cell>
          <cell r="H64" t="str">
            <v xml:space="preserve">    </v>
          </cell>
          <cell r="I64" t="str">
            <v xml:space="preserve">    </v>
          </cell>
          <cell r="J64" t="str">
            <v xml:space="preserve">    </v>
          </cell>
        </row>
        <row r="65">
          <cell r="A65" t="str">
            <v>9780310228684</v>
          </cell>
          <cell r="B65" t="str">
            <v>NIV Compact Bible Commentary</v>
          </cell>
          <cell r="C65">
            <v>7.97</v>
          </cell>
          <cell r="D65">
            <v>39448</v>
          </cell>
          <cell r="E65">
            <v>39629</v>
          </cell>
          <cell r="F65" t="str">
            <v>Super Saver</v>
          </cell>
          <cell r="G65">
            <v>2008</v>
          </cell>
          <cell r="H65" t="str">
            <v xml:space="preserve">    </v>
          </cell>
          <cell r="I65" t="str">
            <v xml:space="preserve">    </v>
          </cell>
          <cell r="J65" t="str">
            <v xml:space="preserve">    </v>
          </cell>
        </row>
        <row r="66">
          <cell r="A66" t="str">
            <v>9780310228721</v>
          </cell>
          <cell r="B66" t="str">
            <v>NIV Compact Concordance</v>
          </cell>
          <cell r="C66">
            <v>7.97</v>
          </cell>
          <cell r="D66">
            <v>39448</v>
          </cell>
          <cell r="E66">
            <v>39629</v>
          </cell>
          <cell r="F66" t="str">
            <v>Super Saver</v>
          </cell>
          <cell r="G66">
            <v>2008</v>
          </cell>
          <cell r="H66" t="str">
            <v xml:space="preserve">    </v>
          </cell>
          <cell r="I66" t="str">
            <v xml:space="preserve">    </v>
          </cell>
          <cell r="J66" t="str">
            <v xml:space="preserve">    </v>
          </cell>
        </row>
        <row r="67">
          <cell r="A67" t="str">
            <v>9780310228738</v>
          </cell>
          <cell r="B67" t="str">
            <v>NIV Compact Dictionary of the Bible</v>
          </cell>
          <cell r="C67">
            <v>7.97</v>
          </cell>
          <cell r="D67">
            <v>39448</v>
          </cell>
          <cell r="E67">
            <v>39629</v>
          </cell>
          <cell r="F67" t="str">
            <v>Super Saver</v>
          </cell>
          <cell r="G67">
            <v>2008</v>
          </cell>
          <cell r="H67" t="str">
            <v xml:space="preserve">    </v>
          </cell>
          <cell r="I67" t="str">
            <v xml:space="preserve">    </v>
          </cell>
          <cell r="J67" t="str">
            <v xml:space="preserve">    </v>
          </cell>
        </row>
        <row r="68">
          <cell r="A68" t="str">
            <v>9780310228691</v>
          </cell>
          <cell r="B68" t="str">
            <v>NIV Compact Nave's Topical Bible</v>
          </cell>
          <cell r="C68">
            <v>7.97</v>
          </cell>
          <cell r="D68">
            <v>39448</v>
          </cell>
          <cell r="E68">
            <v>39629</v>
          </cell>
          <cell r="F68" t="str">
            <v>Super Saver</v>
          </cell>
          <cell r="G68">
            <v>2008</v>
          </cell>
          <cell r="H68" t="str">
            <v xml:space="preserve">    </v>
          </cell>
          <cell r="I68" t="str">
            <v xml:space="preserve">    </v>
          </cell>
          <cell r="J68" t="str">
            <v xml:space="preserve">    </v>
          </cell>
        </row>
        <row r="69">
          <cell r="A69" t="str">
            <v>9780310920236</v>
          </cell>
          <cell r="B69" t="str">
            <v>NIV The Journey SC</v>
          </cell>
          <cell r="C69">
            <v>9.9700000000000006</v>
          </cell>
          <cell r="D69">
            <v>39448</v>
          </cell>
          <cell r="E69">
            <v>39629</v>
          </cell>
          <cell r="F69" t="str">
            <v>Super Saver</v>
          </cell>
          <cell r="G69">
            <v>2008</v>
          </cell>
          <cell r="H69" t="str">
            <v xml:space="preserve">    </v>
          </cell>
          <cell r="I69" t="str">
            <v xml:space="preserve">    </v>
          </cell>
          <cell r="J69" t="str">
            <v xml:space="preserve">    </v>
          </cell>
        </row>
        <row r="70">
          <cell r="A70" t="str">
            <v>9780310935643</v>
          </cell>
          <cell r="B70" t="str">
            <v>NIV Thinline Black Bonded</v>
          </cell>
          <cell r="C70">
            <v>17.97</v>
          </cell>
          <cell r="D70">
            <v>39448</v>
          </cell>
          <cell r="E70">
            <v>39629</v>
          </cell>
          <cell r="F70" t="str">
            <v>Super Saver</v>
          </cell>
          <cell r="G70">
            <v>2008</v>
          </cell>
          <cell r="H70" t="str">
            <v xml:space="preserve">    </v>
          </cell>
          <cell r="I70" t="str">
            <v xml:space="preserve">    </v>
          </cell>
          <cell r="J70" t="str">
            <v xml:space="preserve">    </v>
          </cell>
        </row>
        <row r="71">
          <cell r="A71" t="str">
            <v>9780310935667</v>
          </cell>
          <cell r="B71" t="str">
            <v>NIV Thinline Burgundy Bonded</v>
          </cell>
          <cell r="C71">
            <v>17.97</v>
          </cell>
          <cell r="D71">
            <v>39448</v>
          </cell>
          <cell r="E71">
            <v>39629</v>
          </cell>
          <cell r="F71" t="str">
            <v>Super Saver</v>
          </cell>
          <cell r="G71">
            <v>2008</v>
          </cell>
          <cell r="H71" t="str">
            <v>X</v>
          </cell>
          <cell r="I71" t="str">
            <v xml:space="preserve">    </v>
          </cell>
          <cell r="J71" t="str">
            <v>X</v>
          </cell>
        </row>
        <row r="72">
          <cell r="A72" t="str">
            <v>9780310935681</v>
          </cell>
          <cell r="B72" t="str">
            <v>NIV Thinline Navy Bonded</v>
          </cell>
          <cell r="C72">
            <v>17.97</v>
          </cell>
          <cell r="D72">
            <v>39448</v>
          </cell>
          <cell r="E72">
            <v>39629</v>
          </cell>
          <cell r="F72" t="str">
            <v>Super Saver</v>
          </cell>
          <cell r="G72">
            <v>2008</v>
          </cell>
          <cell r="H72" t="str">
            <v xml:space="preserve">    </v>
          </cell>
          <cell r="I72" t="str">
            <v xml:space="preserve">    </v>
          </cell>
          <cell r="J72" t="str">
            <v xml:space="preserve">    </v>
          </cell>
        </row>
        <row r="73">
          <cell r="A73" t="str">
            <v>9780310935711</v>
          </cell>
          <cell r="B73" t="str">
            <v>NIV Thinline Tan/Tan DuoTone</v>
          </cell>
          <cell r="C73">
            <v>17.97</v>
          </cell>
          <cell r="D73">
            <v>39448</v>
          </cell>
          <cell r="E73">
            <v>39629</v>
          </cell>
          <cell r="F73" t="str">
            <v>Super Saver</v>
          </cell>
          <cell r="G73">
            <v>2008</v>
          </cell>
          <cell r="H73" t="str">
            <v xml:space="preserve">    </v>
          </cell>
          <cell r="I73" t="str">
            <v xml:space="preserve">    </v>
          </cell>
          <cell r="J73" t="str">
            <v xml:space="preserve">    </v>
          </cell>
        </row>
        <row r="74">
          <cell r="A74" t="str">
            <v>9780310811817</v>
          </cell>
          <cell r="B74" t="str">
            <v>Prayers for a Woman's Soul Gift Book DuoTone</v>
          </cell>
          <cell r="C74">
            <v>12.97</v>
          </cell>
          <cell r="D74">
            <v>39448</v>
          </cell>
          <cell r="E74">
            <v>39629</v>
          </cell>
          <cell r="F74" t="str">
            <v>Super Saver</v>
          </cell>
          <cell r="G74">
            <v>2008</v>
          </cell>
          <cell r="H74" t="str">
            <v xml:space="preserve">    </v>
          </cell>
          <cell r="I74" t="str">
            <v xml:space="preserve">    </v>
          </cell>
          <cell r="J74" t="str">
            <v xml:space="preserve">    </v>
          </cell>
        </row>
        <row r="75">
          <cell r="A75" t="str">
            <v>9780310805960</v>
          </cell>
          <cell r="B75" t="str">
            <v>Prayers for a Woman's Soul Gift Book HC</v>
          </cell>
          <cell r="C75">
            <v>9.9700000000000006</v>
          </cell>
          <cell r="D75">
            <v>39448</v>
          </cell>
          <cell r="E75">
            <v>39629</v>
          </cell>
          <cell r="F75" t="str">
            <v>Super Saver</v>
          </cell>
          <cell r="G75">
            <v>2008</v>
          </cell>
          <cell r="H75" t="str">
            <v xml:space="preserve">    </v>
          </cell>
          <cell r="I75" t="str">
            <v xml:space="preserve">    </v>
          </cell>
          <cell r="J75" t="str">
            <v xml:space="preserve">    </v>
          </cell>
        </row>
        <row r="76">
          <cell r="A76" t="str">
            <v>9780829733501</v>
          </cell>
          <cell r="B76" t="str">
            <v>Promesas Eternas para Ti de la NVI (Promises for You NIV MM)</v>
          </cell>
          <cell r="C76">
            <v>2.97</v>
          </cell>
          <cell r="D76">
            <v>39448</v>
          </cell>
          <cell r="E76">
            <v>39629</v>
          </cell>
          <cell r="F76" t="str">
            <v>Super Saver</v>
          </cell>
          <cell r="G76">
            <v>2008</v>
          </cell>
          <cell r="H76" t="str">
            <v xml:space="preserve">    </v>
          </cell>
          <cell r="I76" t="str">
            <v xml:space="preserve">    </v>
          </cell>
          <cell r="J76" t="str">
            <v xml:space="preserve">    </v>
          </cell>
        </row>
        <row r="77">
          <cell r="A77" t="str">
            <v>9780310982654</v>
          </cell>
          <cell r="B77" t="str">
            <v>Promises for Dads from the NIV MM</v>
          </cell>
          <cell r="C77">
            <v>2.97</v>
          </cell>
          <cell r="D77">
            <v>39448</v>
          </cell>
          <cell r="E77">
            <v>39629</v>
          </cell>
          <cell r="F77" t="str">
            <v>Super Saver</v>
          </cell>
          <cell r="G77">
            <v>2008</v>
          </cell>
          <cell r="H77" t="str">
            <v xml:space="preserve">    </v>
          </cell>
          <cell r="I77" t="str">
            <v xml:space="preserve">    </v>
          </cell>
          <cell r="J77" t="str">
            <v xml:space="preserve">    </v>
          </cell>
        </row>
        <row r="78">
          <cell r="A78" t="str">
            <v>9780310804178</v>
          </cell>
          <cell r="B78" t="str">
            <v>Promises for Graduates from the NIV MM</v>
          </cell>
          <cell r="C78">
            <v>2.97</v>
          </cell>
          <cell r="D78">
            <v>39448</v>
          </cell>
          <cell r="E78">
            <v>39629</v>
          </cell>
          <cell r="F78" t="str">
            <v>Super Saver</v>
          </cell>
          <cell r="G78">
            <v>2008</v>
          </cell>
          <cell r="H78" t="str">
            <v xml:space="preserve">    </v>
          </cell>
          <cell r="I78" t="str">
            <v xml:space="preserve">    </v>
          </cell>
          <cell r="J78" t="str">
            <v xml:space="preserve">    </v>
          </cell>
        </row>
        <row r="79">
          <cell r="A79" t="str">
            <v>9780310810070</v>
          </cell>
          <cell r="B79" t="str">
            <v>Promises for Men from the NIV</v>
          </cell>
          <cell r="C79">
            <v>2.97</v>
          </cell>
          <cell r="D79">
            <v>39448</v>
          </cell>
          <cell r="E79">
            <v>39629</v>
          </cell>
          <cell r="F79" t="str">
            <v>Super Saver</v>
          </cell>
          <cell r="G79">
            <v>2008</v>
          </cell>
          <cell r="H79" t="str">
            <v xml:space="preserve">    </v>
          </cell>
          <cell r="I79" t="str">
            <v xml:space="preserve">    </v>
          </cell>
          <cell r="J79" t="str">
            <v xml:space="preserve">    </v>
          </cell>
        </row>
        <row r="80">
          <cell r="A80" t="str">
            <v>9780310982647</v>
          </cell>
          <cell r="B80" t="str">
            <v>Promises for Moms from the NIV MM</v>
          </cell>
          <cell r="C80">
            <v>2.97</v>
          </cell>
          <cell r="D80">
            <v>39448</v>
          </cell>
          <cell r="E80">
            <v>39629</v>
          </cell>
          <cell r="F80" t="str">
            <v>Super Saver</v>
          </cell>
          <cell r="G80">
            <v>2008</v>
          </cell>
          <cell r="H80" t="str">
            <v xml:space="preserve">    </v>
          </cell>
          <cell r="I80" t="str">
            <v xml:space="preserve">    </v>
          </cell>
          <cell r="J80" t="str">
            <v xml:space="preserve">    </v>
          </cell>
        </row>
        <row r="81">
          <cell r="A81" t="str">
            <v>9780310810087</v>
          </cell>
          <cell r="B81" t="str">
            <v>Promises for Women from the NIV</v>
          </cell>
          <cell r="C81">
            <v>2.97</v>
          </cell>
          <cell r="D81">
            <v>39448</v>
          </cell>
          <cell r="E81">
            <v>39629</v>
          </cell>
          <cell r="F81" t="str">
            <v>Super Saver</v>
          </cell>
          <cell r="G81">
            <v>2008</v>
          </cell>
          <cell r="H81" t="str">
            <v xml:space="preserve">    </v>
          </cell>
          <cell r="I81" t="str">
            <v xml:space="preserve">    </v>
          </cell>
          <cell r="J81" t="str">
            <v xml:space="preserve">    </v>
          </cell>
        </row>
        <row r="82">
          <cell r="A82" t="str">
            <v>9780310810063</v>
          </cell>
          <cell r="B82" t="str">
            <v>Promises for Women of Color from the NIV</v>
          </cell>
          <cell r="C82">
            <v>2.97</v>
          </cell>
          <cell r="D82">
            <v>39448</v>
          </cell>
          <cell r="E82">
            <v>39629</v>
          </cell>
          <cell r="F82" t="str">
            <v>Super Saver</v>
          </cell>
          <cell r="G82">
            <v>2008</v>
          </cell>
          <cell r="H82" t="str">
            <v xml:space="preserve">    </v>
          </cell>
          <cell r="I82" t="str">
            <v xml:space="preserve">    </v>
          </cell>
          <cell r="J82" t="str">
            <v xml:space="preserve">    </v>
          </cell>
        </row>
        <row r="83">
          <cell r="A83" t="str">
            <v>9780310978916</v>
          </cell>
          <cell r="B83" t="str">
            <v>Promises for You from the NIV MM</v>
          </cell>
          <cell r="C83">
            <v>2.97</v>
          </cell>
          <cell r="D83">
            <v>39448</v>
          </cell>
          <cell r="E83">
            <v>39629</v>
          </cell>
          <cell r="F83" t="str">
            <v>Super Saver</v>
          </cell>
          <cell r="G83">
            <v>2008</v>
          </cell>
          <cell r="H83" t="str">
            <v xml:space="preserve">    </v>
          </cell>
          <cell r="I83" t="str">
            <v xml:space="preserve">    </v>
          </cell>
          <cell r="J83" t="str">
            <v xml:space="preserve">    </v>
          </cell>
        </row>
        <row r="84">
          <cell r="A84" t="str">
            <v>9780310811411</v>
          </cell>
          <cell r="B84" t="str">
            <v>Serenity Gift Book SC</v>
          </cell>
          <cell r="C84">
            <v>4.97</v>
          </cell>
          <cell r="D84">
            <v>39448</v>
          </cell>
          <cell r="E84">
            <v>39629</v>
          </cell>
          <cell r="F84" t="str">
            <v>Super Saver</v>
          </cell>
          <cell r="G84">
            <v>2008</v>
          </cell>
          <cell r="H84" t="str">
            <v xml:space="preserve">    </v>
          </cell>
          <cell r="I84" t="str">
            <v xml:space="preserve">    </v>
          </cell>
          <cell r="J84" t="str">
            <v xml:space="preserve">    </v>
          </cell>
        </row>
        <row r="85">
          <cell r="A85" t="str">
            <v>9780310262848</v>
          </cell>
          <cell r="B85" t="str">
            <v>Strongest NASB Exhaustive Concordance</v>
          </cell>
          <cell r="C85">
            <v>24.97</v>
          </cell>
          <cell r="D85">
            <v>39448</v>
          </cell>
          <cell r="E85">
            <v>39629</v>
          </cell>
          <cell r="F85" t="str">
            <v>Super Saver</v>
          </cell>
          <cell r="G85">
            <v>2008</v>
          </cell>
          <cell r="H85" t="str">
            <v xml:space="preserve">    </v>
          </cell>
          <cell r="I85" t="str">
            <v xml:space="preserve">    </v>
          </cell>
          <cell r="J85" t="str">
            <v xml:space="preserve">    </v>
          </cell>
        </row>
        <row r="86">
          <cell r="A86" t="str">
            <v>9780310262855</v>
          </cell>
          <cell r="B86" t="str">
            <v>Strongest NIV Exhaustive Concordance</v>
          </cell>
          <cell r="C86">
            <v>24.97</v>
          </cell>
          <cell r="D86">
            <v>39448</v>
          </cell>
          <cell r="E86">
            <v>39629</v>
          </cell>
          <cell r="F86" t="str">
            <v>Super Saver</v>
          </cell>
          <cell r="G86">
            <v>2008</v>
          </cell>
          <cell r="H86" t="str">
            <v xml:space="preserve">    </v>
          </cell>
          <cell r="I86" t="str">
            <v xml:space="preserve">    </v>
          </cell>
          <cell r="J86" t="str">
            <v xml:space="preserve">    </v>
          </cell>
        </row>
        <row r="87">
          <cell r="A87" t="str">
            <v>9780310233435</v>
          </cell>
          <cell r="B87" t="str">
            <v>Strongest Strong's Exhaustive Concordance of the Bible</v>
          </cell>
          <cell r="C87">
            <v>19.97</v>
          </cell>
          <cell r="D87">
            <v>39448</v>
          </cell>
          <cell r="E87">
            <v>39629</v>
          </cell>
          <cell r="F87" t="str">
            <v>Super Saver</v>
          </cell>
          <cell r="G87">
            <v>2008</v>
          </cell>
          <cell r="H87" t="str">
            <v xml:space="preserve">    </v>
          </cell>
          <cell r="I87" t="str">
            <v xml:space="preserve">    </v>
          </cell>
          <cell r="J87" t="str">
            <v xml:space="preserve">    </v>
          </cell>
        </row>
        <row r="88">
          <cell r="A88" t="str">
            <v>9780310246978</v>
          </cell>
          <cell r="B88" t="str">
            <v>Strongest Strong's Exhaustive Concordance of the Bible L/P</v>
          </cell>
          <cell r="C88">
            <v>29.97</v>
          </cell>
          <cell r="D88">
            <v>39448</v>
          </cell>
          <cell r="E88">
            <v>39629</v>
          </cell>
          <cell r="F88" t="str">
            <v>Super Saver</v>
          </cell>
          <cell r="G88">
            <v>2008</v>
          </cell>
          <cell r="H88" t="str">
            <v xml:space="preserve">    </v>
          </cell>
          <cell r="I88" t="str">
            <v xml:space="preserve">    </v>
          </cell>
          <cell r="J88" t="str">
            <v xml:space="preserve">    </v>
          </cell>
        </row>
        <row r="89">
          <cell r="A89" t="str">
            <v>9780310805557</v>
          </cell>
          <cell r="B89" t="str">
            <v>The Purpose-Driven® Life Deluxe Journal</v>
          </cell>
          <cell r="C89">
            <v>7.97</v>
          </cell>
          <cell r="D89">
            <v>39448</v>
          </cell>
          <cell r="E89">
            <v>39629</v>
          </cell>
          <cell r="F89" t="str">
            <v>Super Saver</v>
          </cell>
          <cell r="G89">
            <v>2008</v>
          </cell>
          <cell r="H89" t="str">
            <v xml:space="preserve">    </v>
          </cell>
          <cell r="I89" t="str">
            <v xml:space="preserve">    </v>
          </cell>
          <cell r="J89" t="str">
            <v xml:space="preserve">    </v>
          </cell>
        </row>
        <row r="90">
          <cell r="A90" t="str">
            <v>9780310601944</v>
          </cell>
          <cell r="B90" t="str">
            <v>The Purpose-Driven® Life Keepsake Edition</v>
          </cell>
          <cell r="C90">
            <v>16.97</v>
          </cell>
          <cell r="D90">
            <v>39448</v>
          </cell>
          <cell r="E90">
            <v>39629</v>
          </cell>
          <cell r="F90" t="str">
            <v>Super Saver</v>
          </cell>
          <cell r="G90">
            <v>2008</v>
          </cell>
          <cell r="H90" t="str">
            <v xml:space="preserve">    </v>
          </cell>
          <cell r="I90" t="str">
            <v xml:space="preserve">    </v>
          </cell>
          <cell r="J90" t="str">
            <v xml:space="preserve">    </v>
          </cell>
        </row>
        <row r="91">
          <cell r="A91" t="str">
            <v>9780310275367</v>
          </cell>
          <cell r="B91" t="str">
            <v>The Purpose-Driven® Life MM 4-Pack</v>
          </cell>
          <cell r="C91">
            <v>19.989999999999998</v>
          </cell>
          <cell r="D91">
            <v>39448</v>
          </cell>
          <cell r="E91">
            <v>39629</v>
          </cell>
          <cell r="F91" t="str">
            <v>Super Saver</v>
          </cell>
          <cell r="G91">
            <v>2008</v>
          </cell>
          <cell r="H91" t="str">
            <v xml:space="preserve">    </v>
          </cell>
          <cell r="I91" t="str">
            <v xml:space="preserve">    </v>
          </cell>
          <cell r="J91" t="str">
            <v xml:space="preserve">    </v>
          </cell>
        </row>
        <row r="92">
          <cell r="A92" t="str">
            <v>9780310247883</v>
          </cell>
          <cell r="B92" t="str">
            <v>The Purpose-Driven® Life Unabridged Audio CD</v>
          </cell>
          <cell r="C92">
            <v>24.97</v>
          </cell>
          <cell r="D92">
            <v>39448</v>
          </cell>
          <cell r="E92">
            <v>39629</v>
          </cell>
          <cell r="F92" t="str">
            <v>Super Saver</v>
          </cell>
          <cell r="G92">
            <v>2008</v>
          </cell>
          <cell r="H92" t="str">
            <v xml:space="preserve">    </v>
          </cell>
          <cell r="I92" t="str">
            <v xml:space="preserve">    </v>
          </cell>
          <cell r="J92" t="str">
            <v xml:space="preserve">    </v>
          </cell>
        </row>
        <row r="93">
          <cell r="A93" t="str">
            <v>9780829737868</v>
          </cell>
          <cell r="B93" t="str">
            <v>Vida Con Proposito Tapa Dura (Purpose-Driven Life HC)</v>
          </cell>
          <cell r="D93">
            <v>39448</v>
          </cell>
          <cell r="E93">
            <v>39629</v>
          </cell>
          <cell r="F93" t="str">
            <v>Super Saver</v>
          </cell>
          <cell r="G93">
            <v>2008</v>
          </cell>
          <cell r="H93" t="str">
            <v xml:space="preserve">    </v>
          </cell>
          <cell r="I93" t="str">
            <v xml:space="preserve">    </v>
          </cell>
          <cell r="J93" t="str">
            <v xml:space="preserve">    </v>
          </cell>
        </row>
        <row r="94">
          <cell r="A94" t="str">
            <v>9780310713692</v>
          </cell>
          <cell r="B94" t="str">
            <v>Z GRAPHIC NOV/HAND MORNINGSTAR BOOK 1</v>
          </cell>
          <cell r="C94">
            <v>1.97</v>
          </cell>
          <cell r="D94">
            <v>39448</v>
          </cell>
          <cell r="E94">
            <v>39629</v>
          </cell>
          <cell r="F94" t="str">
            <v>Super Saver</v>
          </cell>
          <cell r="G94">
            <v>2008</v>
          </cell>
          <cell r="H94" t="str">
            <v xml:space="preserve">    </v>
          </cell>
          <cell r="I94" t="str">
            <v xml:space="preserve">    </v>
          </cell>
          <cell r="J94" t="str">
            <v xml:space="preserve">    </v>
          </cell>
        </row>
        <row r="95">
          <cell r="A95" t="str">
            <v>9780310713531</v>
          </cell>
          <cell r="B95" t="str">
            <v>Z GRAPHIC NOV/KINGDOMS BOOK 1</v>
          </cell>
          <cell r="C95">
            <v>1.97</v>
          </cell>
          <cell r="D95">
            <v>39448</v>
          </cell>
          <cell r="E95">
            <v>39629</v>
          </cell>
          <cell r="F95" t="str">
            <v>Super Saver</v>
          </cell>
          <cell r="G95">
            <v>2008</v>
          </cell>
          <cell r="H95" t="str">
            <v>X</v>
          </cell>
          <cell r="I95" t="str">
            <v xml:space="preserve">    </v>
          </cell>
          <cell r="J95" t="str">
            <v xml:space="preserve">    </v>
          </cell>
        </row>
        <row r="96">
          <cell r="A96" t="str">
            <v>9780310712879</v>
          </cell>
          <cell r="B96" t="str">
            <v>Z GRAPHIC NOV/MANGA BIBLE BOOK 1</v>
          </cell>
          <cell r="C96">
            <v>1.97</v>
          </cell>
          <cell r="D96">
            <v>39448</v>
          </cell>
          <cell r="E96">
            <v>39629</v>
          </cell>
          <cell r="F96" t="str">
            <v>Super Saver</v>
          </cell>
          <cell r="G96">
            <v>2008</v>
          </cell>
          <cell r="H96" t="str">
            <v>X</v>
          </cell>
          <cell r="I96" t="str">
            <v xml:space="preserve">    </v>
          </cell>
          <cell r="J96" t="str">
            <v xml:space="preserve">    </v>
          </cell>
        </row>
        <row r="97">
          <cell r="A97" t="str">
            <v>9780310712794</v>
          </cell>
          <cell r="B97" t="str">
            <v>Z GRAPHIC NOV/SON SAMSON BOOK 1</v>
          </cell>
          <cell r="C97">
            <v>1.97</v>
          </cell>
          <cell r="D97">
            <v>39448</v>
          </cell>
          <cell r="E97">
            <v>39629</v>
          </cell>
          <cell r="F97" t="str">
            <v>Super Saver</v>
          </cell>
          <cell r="G97">
            <v>2008</v>
          </cell>
          <cell r="H97" t="str">
            <v xml:space="preserve">    </v>
          </cell>
          <cell r="I97" t="str">
            <v xml:space="preserve">    </v>
          </cell>
          <cell r="J97" t="str">
            <v xml:space="preserve">    </v>
          </cell>
        </row>
        <row r="98">
          <cell r="A98" t="str">
            <v>9780310713616</v>
          </cell>
          <cell r="B98" t="str">
            <v>Z GRAPHIC NOV/TIMEFLYZ BOOK 1</v>
          </cell>
          <cell r="C98">
            <v>1.97</v>
          </cell>
          <cell r="D98">
            <v>39448</v>
          </cell>
          <cell r="E98">
            <v>39629</v>
          </cell>
          <cell r="F98" t="str">
            <v>Super Saver</v>
          </cell>
          <cell r="G98">
            <v>2008</v>
          </cell>
          <cell r="H98" t="str">
            <v xml:space="preserve">    </v>
          </cell>
          <cell r="I98" t="str">
            <v xml:space="preserve">    </v>
          </cell>
          <cell r="J98" t="str">
            <v xml:space="preserve">    </v>
          </cell>
        </row>
        <row r="99">
          <cell r="A99" t="str">
            <v>9780310713005</v>
          </cell>
          <cell r="B99" t="str">
            <v>Z GRAPHIC NOV/TOMO BOOK 1</v>
          </cell>
          <cell r="C99">
            <v>1.97</v>
          </cell>
          <cell r="D99">
            <v>39448</v>
          </cell>
          <cell r="E99">
            <v>39629</v>
          </cell>
          <cell r="F99" t="str">
            <v>Super Saver</v>
          </cell>
          <cell r="G99">
            <v>2008</v>
          </cell>
          <cell r="H99" t="str">
            <v>X</v>
          </cell>
          <cell r="I99" t="str">
            <v xml:space="preserve">    </v>
          </cell>
          <cell r="J99" t="str">
            <v xml:space="preserve">    </v>
          </cell>
        </row>
        <row r="100">
          <cell r="A100" t="str">
            <v>9780310230953</v>
          </cell>
          <cell r="B100" t="str">
            <v>Zondervan Handbook to the Bible</v>
          </cell>
          <cell r="C100">
            <v>29.97</v>
          </cell>
          <cell r="D100">
            <v>39448</v>
          </cell>
          <cell r="E100">
            <v>39629</v>
          </cell>
          <cell r="F100" t="str">
            <v>Super Saver</v>
          </cell>
          <cell r="G100">
            <v>2008</v>
          </cell>
          <cell r="H100" t="str">
            <v>X</v>
          </cell>
          <cell r="I100" t="str">
            <v xml:space="preserve">    </v>
          </cell>
          <cell r="J100" t="str">
            <v xml:space="preserve">    </v>
          </cell>
        </row>
        <row r="101">
          <cell r="A101" t="str">
            <v>9780310217404</v>
          </cell>
          <cell r="B101" t="str">
            <v>Zondervan Illustrated Bible Backgrounds Commentary Set</v>
          </cell>
          <cell r="C101">
            <v>119.97</v>
          </cell>
          <cell r="D101">
            <v>39448</v>
          </cell>
          <cell r="E101">
            <v>39629</v>
          </cell>
          <cell r="F101" t="str">
            <v>Super Saver</v>
          </cell>
          <cell r="G101">
            <v>2008</v>
          </cell>
          <cell r="H101" t="str">
            <v xml:space="preserve">    </v>
          </cell>
          <cell r="I101" t="str">
            <v xml:space="preserve">    </v>
          </cell>
          <cell r="J101" t="str">
            <v xml:space="preserve">    </v>
          </cell>
        </row>
        <row r="102">
          <cell r="A102" t="str">
            <v>9780310251606</v>
          </cell>
          <cell r="B102" t="str">
            <v>Zondervan NIV Atlas of the Bible</v>
          </cell>
          <cell r="C102">
            <v>29.97</v>
          </cell>
          <cell r="D102">
            <v>39448</v>
          </cell>
          <cell r="E102">
            <v>39629</v>
          </cell>
          <cell r="F102" t="str">
            <v>Super Saver</v>
          </cell>
          <cell r="G102">
            <v>2008</v>
          </cell>
          <cell r="H102" t="str">
            <v xml:space="preserve">    </v>
          </cell>
          <cell r="I102" t="str">
            <v xml:space="preserve">    </v>
          </cell>
          <cell r="J102" t="str">
            <v xml:space="preserve">    </v>
          </cell>
        </row>
        <row r="103">
          <cell r="A103" t="str">
            <v>9780310260400</v>
          </cell>
          <cell r="B103" t="str">
            <v>Zondervan NIV Matthew Henry Commentary</v>
          </cell>
          <cell r="C103">
            <v>22.97</v>
          </cell>
          <cell r="D103">
            <v>39448</v>
          </cell>
          <cell r="E103">
            <v>39629</v>
          </cell>
          <cell r="F103" t="str">
            <v>Super Saver</v>
          </cell>
          <cell r="G103">
            <v>2008</v>
          </cell>
          <cell r="H103" t="str">
            <v xml:space="preserve">    </v>
          </cell>
          <cell r="I103" t="str">
            <v xml:space="preserve">    </v>
          </cell>
          <cell r="J103" t="str">
            <v xml:space="preserve">    </v>
          </cell>
        </row>
        <row r="104">
          <cell r="A104" t="str">
            <v>9780310579502</v>
          </cell>
          <cell r="B104" t="str">
            <v>Zondervan NIV Nave's Topical Bible</v>
          </cell>
          <cell r="C104">
            <v>19.97</v>
          </cell>
          <cell r="D104">
            <v>39448</v>
          </cell>
          <cell r="E104">
            <v>39629</v>
          </cell>
          <cell r="F104" t="str">
            <v>Super Saver</v>
          </cell>
          <cell r="G104">
            <v>2008</v>
          </cell>
          <cell r="H104" t="str">
            <v xml:space="preserve">    </v>
          </cell>
          <cell r="I104" t="str">
            <v xml:space="preserve">    </v>
          </cell>
          <cell r="J104" t="str">
            <v xml:space="preserve">    </v>
          </cell>
        </row>
        <row r="105">
          <cell r="A105" t="str">
            <v>9780310489818</v>
          </cell>
          <cell r="B105" t="str">
            <v>Zondervan's Compact Bible Dictionary</v>
          </cell>
          <cell r="C105">
            <v>6.97</v>
          </cell>
          <cell r="D105">
            <v>39448</v>
          </cell>
          <cell r="E105">
            <v>39629</v>
          </cell>
          <cell r="F105" t="str">
            <v>Super Saver</v>
          </cell>
          <cell r="G105">
            <v>2008</v>
          </cell>
          <cell r="H105" t="str">
            <v xml:space="preserve">    </v>
          </cell>
          <cell r="I105" t="str">
            <v xml:space="preserve">    </v>
          </cell>
          <cell r="J105" t="str">
            <v xml:space="preserve">    </v>
          </cell>
        </row>
        <row r="106">
          <cell r="A106" t="str">
            <v>9780310235606</v>
          </cell>
          <cell r="B106" t="str">
            <v>Zondervan's Pictorial Bible Dictionary</v>
          </cell>
          <cell r="C106">
            <v>15.97</v>
          </cell>
          <cell r="D106">
            <v>39448</v>
          </cell>
          <cell r="E106">
            <v>39629</v>
          </cell>
          <cell r="F106" t="str">
            <v>Super Saver</v>
          </cell>
          <cell r="G106">
            <v>2008</v>
          </cell>
          <cell r="H106" t="str">
            <v xml:space="preserve">    </v>
          </cell>
          <cell r="I106" t="str">
            <v xml:space="preserve">    </v>
          </cell>
          <cell r="J106" t="str">
            <v xml:space="preserve">    </v>
          </cell>
        </row>
        <row r="107">
          <cell r="A107" t="str">
            <v>9780310938446</v>
          </cell>
          <cell r="B107" t="str">
            <v>NIV ARCH STDY BIB EURO CAS/CAR LTD</v>
          </cell>
          <cell r="C107">
            <v>49.99</v>
          </cell>
          <cell r="D107">
            <v>39539</v>
          </cell>
          <cell r="E107">
            <v>39660</v>
          </cell>
          <cell r="F107" t="str">
            <v>NIV 30-day</v>
          </cell>
          <cell r="G107">
            <v>2008</v>
          </cell>
          <cell r="H107" t="str">
            <v xml:space="preserve">    </v>
          </cell>
          <cell r="I107" t="str">
            <v xml:space="preserve">    </v>
          </cell>
          <cell r="J107" t="str">
            <v xml:space="preserve">    </v>
          </cell>
        </row>
        <row r="108">
          <cell r="A108" t="str">
            <v>9780310938873</v>
          </cell>
          <cell r="B108" t="str">
            <v>NIV ARCHAEO STDY BIB PS CHO/TOF DUO</v>
          </cell>
          <cell r="C108">
            <v>39.99</v>
          </cell>
          <cell r="D108">
            <v>39539</v>
          </cell>
          <cell r="E108">
            <v>39660</v>
          </cell>
          <cell r="F108" t="str">
            <v>NIV 30-day</v>
          </cell>
          <cell r="G108">
            <v>2008</v>
          </cell>
          <cell r="H108" t="str">
            <v>X</v>
          </cell>
          <cell r="I108" t="str">
            <v>X</v>
          </cell>
          <cell r="J108" t="str">
            <v xml:space="preserve">    </v>
          </cell>
        </row>
        <row r="109">
          <cell r="A109" t="str">
            <v>9780310926061</v>
          </cell>
          <cell r="B109" t="str">
            <v>NIV ARCHAEOLOGICAL STDY BRG BND</v>
          </cell>
          <cell r="C109">
            <v>49.99</v>
          </cell>
          <cell r="D109">
            <v>39539</v>
          </cell>
          <cell r="E109">
            <v>39660</v>
          </cell>
          <cell r="F109" t="str">
            <v>NIV 30-day</v>
          </cell>
          <cell r="G109">
            <v>2008</v>
          </cell>
          <cell r="H109" t="str">
            <v>X</v>
          </cell>
          <cell r="I109" t="str">
            <v xml:space="preserve">    </v>
          </cell>
          <cell r="J109" t="str">
            <v xml:space="preserve">    </v>
          </cell>
        </row>
        <row r="110">
          <cell r="A110" t="str">
            <v>9780310935384</v>
          </cell>
          <cell r="B110" t="str">
            <v>NIV ARCHAEOLOGICAL STDY EURO MAH/CA</v>
          </cell>
          <cell r="C110">
            <v>54.99</v>
          </cell>
          <cell r="D110">
            <v>39539</v>
          </cell>
          <cell r="E110">
            <v>39660</v>
          </cell>
          <cell r="F110" t="str">
            <v>NIV 30-day</v>
          </cell>
          <cell r="G110">
            <v>2008</v>
          </cell>
          <cell r="H110" t="str">
            <v>X</v>
          </cell>
          <cell r="I110" t="str">
            <v xml:space="preserve">    </v>
          </cell>
          <cell r="J110" t="str">
            <v xml:space="preserve">    </v>
          </cell>
        </row>
        <row r="111">
          <cell r="A111" t="str">
            <v>9780310935377</v>
          </cell>
          <cell r="B111" t="str">
            <v>NIV ARCHAEOLOGICAL STDY EURO SCARLE</v>
          </cell>
          <cell r="C111">
            <v>54.99</v>
          </cell>
          <cell r="D111">
            <v>39539</v>
          </cell>
          <cell r="E111">
            <v>39660</v>
          </cell>
          <cell r="F111" t="str">
            <v>NIV 30-day</v>
          </cell>
          <cell r="G111">
            <v>2008</v>
          </cell>
          <cell r="H111" t="str">
            <v>X</v>
          </cell>
          <cell r="I111" t="str">
            <v xml:space="preserve">    </v>
          </cell>
          <cell r="J111" t="str">
            <v xml:space="preserve">    </v>
          </cell>
        </row>
        <row r="112">
          <cell r="A112" t="str">
            <v>9780310920731</v>
          </cell>
          <cell r="B112" t="str">
            <v>NIV LIFE APP L/P BIB BLK BND IDX</v>
          </cell>
          <cell r="C112">
            <v>59.99</v>
          </cell>
          <cell r="D112">
            <v>39539</v>
          </cell>
          <cell r="E112">
            <v>39660</v>
          </cell>
          <cell r="F112" t="str">
            <v>NIV 30-day</v>
          </cell>
          <cell r="G112">
            <v>2008</v>
          </cell>
          <cell r="H112" t="str">
            <v xml:space="preserve">    </v>
          </cell>
          <cell r="I112" t="str">
            <v xml:space="preserve">    </v>
          </cell>
          <cell r="J112" t="str">
            <v xml:space="preserve">    </v>
          </cell>
        </row>
        <row r="113">
          <cell r="A113" t="str">
            <v>9780310917601</v>
          </cell>
          <cell r="B113" t="str">
            <v>NIV LIFE APP L/P BIB BRG BND IDX</v>
          </cell>
          <cell r="C113">
            <v>59.99</v>
          </cell>
          <cell r="D113">
            <v>39539</v>
          </cell>
          <cell r="E113">
            <v>39660</v>
          </cell>
          <cell r="F113" t="str">
            <v>NIV 30-day</v>
          </cell>
          <cell r="G113">
            <v>2008</v>
          </cell>
          <cell r="H113" t="str">
            <v xml:space="preserve">    </v>
          </cell>
          <cell r="I113" t="str">
            <v xml:space="preserve">    </v>
          </cell>
          <cell r="J113" t="str">
            <v xml:space="preserve">    </v>
          </cell>
        </row>
        <row r="114">
          <cell r="A114" t="str">
            <v>9780310933953</v>
          </cell>
          <cell r="B114" t="str">
            <v>NIV LIFE APP STDY BIB TAN/ALL EURO</v>
          </cell>
          <cell r="C114">
            <v>44.99</v>
          </cell>
          <cell r="D114">
            <v>39539</v>
          </cell>
          <cell r="E114">
            <v>39660</v>
          </cell>
          <cell r="F114" t="str">
            <v>NIV 30-day</v>
          </cell>
          <cell r="G114">
            <v>2008</v>
          </cell>
          <cell r="H114" t="str">
            <v>X</v>
          </cell>
          <cell r="I114" t="str">
            <v xml:space="preserve">    </v>
          </cell>
          <cell r="J114" t="str">
            <v xml:space="preserve">    </v>
          </cell>
        </row>
        <row r="115">
          <cell r="A115" t="str">
            <v>9780310938439</v>
          </cell>
          <cell r="B115" t="str">
            <v>NIV LIFE APP STDY EURO DES/MAH LTD</v>
          </cell>
          <cell r="C115">
            <v>39.99</v>
          </cell>
          <cell r="D115">
            <v>39539</v>
          </cell>
          <cell r="E115">
            <v>39660</v>
          </cell>
          <cell r="F115" t="str">
            <v>NIV 30-day</v>
          </cell>
          <cell r="G115">
            <v>2008</v>
          </cell>
          <cell r="H115" t="str">
            <v xml:space="preserve">    </v>
          </cell>
          <cell r="I115" t="str">
            <v xml:space="preserve">    </v>
          </cell>
          <cell r="J115" t="str">
            <v xml:space="preserve">    </v>
          </cell>
        </row>
        <row r="116">
          <cell r="A116" t="str">
            <v>9780310933939</v>
          </cell>
          <cell r="B116" t="str">
            <v>NIV LIFE APP STUDY BIB BLK BND</v>
          </cell>
          <cell r="C116">
            <v>39.99</v>
          </cell>
          <cell r="D116">
            <v>39539</v>
          </cell>
          <cell r="E116">
            <v>39660</v>
          </cell>
          <cell r="F116" t="str">
            <v>NIV 30-day</v>
          </cell>
          <cell r="G116">
            <v>2008</v>
          </cell>
          <cell r="H116" t="str">
            <v xml:space="preserve">    </v>
          </cell>
          <cell r="I116" t="str">
            <v xml:space="preserve">    </v>
          </cell>
          <cell r="J116" t="str">
            <v>X</v>
          </cell>
        </row>
        <row r="117">
          <cell r="A117" t="str">
            <v>9780310933922</v>
          </cell>
          <cell r="B117" t="str">
            <v>NIV LIFE APP STUDY BIB BLK T/G</v>
          </cell>
          <cell r="C117">
            <v>49.99</v>
          </cell>
          <cell r="D117">
            <v>39539</v>
          </cell>
          <cell r="E117">
            <v>39660</v>
          </cell>
          <cell r="F117" t="str">
            <v>NIV 30-day</v>
          </cell>
          <cell r="G117">
            <v>2008</v>
          </cell>
          <cell r="H117" t="str">
            <v xml:space="preserve">    </v>
          </cell>
          <cell r="I117" t="str">
            <v xml:space="preserve">    </v>
          </cell>
          <cell r="J117" t="str">
            <v xml:space="preserve">    </v>
          </cell>
        </row>
        <row r="118">
          <cell r="A118" t="str">
            <v>9780310933946</v>
          </cell>
          <cell r="B118" t="str">
            <v>NIV LIFE APP STUDY BIB BLK/BLK EURO</v>
          </cell>
          <cell r="C118">
            <v>44.99</v>
          </cell>
          <cell r="D118">
            <v>39539</v>
          </cell>
          <cell r="E118">
            <v>39660</v>
          </cell>
          <cell r="F118" t="str">
            <v>NIV 30-day</v>
          </cell>
          <cell r="G118">
            <v>2008</v>
          </cell>
          <cell r="H118" t="str">
            <v>X</v>
          </cell>
          <cell r="I118" t="str">
            <v xml:space="preserve">    </v>
          </cell>
          <cell r="J118" t="str">
            <v xml:space="preserve">    </v>
          </cell>
        </row>
        <row r="119">
          <cell r="A119" t="str">
            <v>9780310933908</v>
          </cell>
          <cell r="B119" t="str">
            <v>NIV LIFE APP STUDY BIB BRG BND</v>
          </cell>
          <cell r="C119">
            <v>39.99</v>
          </cell>
          <cell r="D119">
            <v>39539</v>
          </cell>
          <cell r="E119">
            <v>39660</v>
          </cell>
          <cell r="F119" t="str">
            <v>NIV 30-day</v>
          </cell>
          <cell r="G119">
            <v>2008</v>
          </cell>
          <cell r="H119" t="str">
            <v xml:space="preserve">    </v>
          </cell>
          <cell r="I119" t="str">
            <v xml:space="preserve">    </v>
          </cell>
          <cell r="J119" t="str">
            <v>X</v>
          </cell>
        </row>
        <row r="120">
          <cell r="A120" t="str">
            <v>9780310933915</v>
          </cell>
          <cell r="B120" t="str">
            <v>NIV LIFE APP STUDY BIB BRG T/G</v>
          </cell>
          <cell r="C120">
            <v>49.99</v>
          </cell>
          <cell r="D120">
            <v>39539</v>
          </cell>
          <cell r="E120">
            <v>39660</v>
          </cell>
          <cell r="F120" t="str">
            <v>NIV 30-day</v>
          </cell>
          <cell r="G120">
            <v>2008</v>
          </cell>
          <cell r="H120" t="str">
            <v xml:space="preserve">    </v>
          </cell>
          <cell r="I120" t="str">
            <v xml:space="preserve">    </v>
          </cell>
          <cell r="J120" t="str">
            <v xml:space="preserve">    </v>
          </cell>
        </row>
        <row r="121">
          <cell r="A121" t="str">
            <v>9780310933960</v>
          </cell>
          <cell r="B121" t="str">
            <v>NIV LIFE APP STUDY BIB NAV BND</v>
          </cell>
          <cell r="C121">
            <v>39.99</v>
          </cell>
          <cell r="D121">
            <v>39539</v>
          </cell>
          <cell r="E121">
            <v>39660</v>
          </cell>
          <cell r="F121" t="str">
            <v>NIV 30-day</v>
          </cell>
          <cell r="G121">
            <v>2008</v>
          </cell>
          <cell r="H121" t="str">
            <v xml:space="preserve">    </v>
          </cell>
          <cell r="I121" t="str">
            <v xml:space="preserve">    </v>
          </cell>
          <cell r="J121" t="str">
            <v xml:space="preserve">    </v>
          </cell>
        </row>
        <row r="122">
          <cell r="A122" t="str">
            <v>9780310928065</v>
          </cell>
          <cell r="B122" t="str">
            <v>NIV QUEST STUDY BIB REV BLK BND</v>
          </cell>
          <cell r="C122">
            <v>29.99</v>
          </cell>
          <cell r="D122">
            <v>39539</v>
          </cell>
          <cell r="E122">
            <v>39660</v>
          </cell>
          <cell r="F122" t="str">
            <v>NIV 30-day</v>
          </cell>
          <cell r="G122">
            <v>2008</v>
          </cell>
          <cell r="H122" t="str">
            <v>X</v>
          </cell>
          <cell r="I122" t="str">
            <v xml:space="preserve">    </v>
          </cell>
          <cell r="J122" t="str">
            <v xml:space="preserve">    </v>
          </cell>
        </row>
        <row r="123">
          <cell r="A123" t="str">
            <v>9780310928058</v>
          </cell>
          <cell r="B123" t="str">
            <v>NIV QUEST STUDY BIB REV BRG BND</v>
          </cell>
          <cell r="C123">
            <v>29.99</v>
          </cell>
          <cell r="D123">
            <v>39539</v>
          </cell>
          <cell r="E123">
            <v>39660</v>
          </cell>
          <cell r="F123" t="str">
            <v>NIV 30-day</v>
          </cell>
          <cell r="G123">
            <v>2008</v>
          </cell>
          <cell r="H123" t="str">
            <v>X</v>
          </cell>
          <cell r="I123" t="str">
            <v xml:space="preserve">    </v>
          </cell>
          <cell r="J123" t="str">
            <v xml:space="preserve">    </v>
          </cell>
        </row>
        <row r="124">
          <cell r="A124" t="str">
            <v>9780310928072</v>
          </cell>
          <cell r="B124" t="str">
            <v>NIV QUEST STUDY BIB REV NAV BND</v>
          </cell>
          <cell r="C124">
            <v>29.99</v>
          </cell>
          <cell r="D124">
            <v>39539</v>
          </cell>
          <cell r="E124">
            <v>39660</v>
          </cell>
          <cell r="F124" t="str">
            <v>NIV 30-day</v>
          </cell>
          <cell r="G124">
            <v>2008</v>
          </cell>
          <cell r="H124" t="str">
            <v>X</v>
          </cell>
          <cell r="I124" t="str">
            <v xml:space="preserve">    </v>
          </cell>
          <cell r="J124" t="str">
            <v xml:space="preserve">    </v>
          </cell>
        </row>
        <row r="125">
          <cell r="A125" t="str">
            <v>9780310938422</v>
          </cell>
          <cell r="B125" t="str">
            <v>ZOND NIV STDY BIB EURO TAU/BLK LTD</v>
          </cell>
          <cell r="C125">
            <v>39.99</v>
          </cell>
          <cell r="D125">
            <v>39539</v>
          </cell>
          <cell r="E125">
            <v>39660</v>
          </cell>
          <cell r="F125" t="str">
            <v>NIV 30-day</v>
          </cell>
          <cell r="G125">
            <v>2008</v>
          </cell>
          <cell r="H125" t="str">
            <v xml:space="preserve">    </v>
          </cell>
          <cell r="I125" t="str">
            <v xml:space="preserve">    </v>
          </cell>
          <cell r="J125" t="str">
            <v xml:space="preserve">    </v>
          </cell>
        </row>
        <row r="126">
          <cell r="A126" t="str">
            <v>9780310929574</v>
          </cell>
          <cell r="B126" t="str">
            <v>ZOND NIV STUDY BIB BLK BND</v>
          </cell>
          <cell r="C126">
            <v>39.99</v>
          </cell>
          <cell r="D126">
            <v>39539</v>
          </cell>
          <cell r="E126">
            <v>39660</v>
          </cell>
          <cell r="F126" t="str">
            <v>NIV 30-day</v>
          </cell>
          <cell r="G126">
            <v>2008</v>
          </cell>
          <cell r="H126" t="str">
            <v xml:space="preserve">    </v>
          </cell>
          <cell r="I126" t="str">
            <v xml:space="preserve">    </v>
          </cell>
          <cell r="J126" t="str">
            <v xml:space="preserve">    </v>
          </cell>
        </row>
        <row r="127">
          <cell r="A127" t="str">
            <v>9780310929567</v>
          </cell>
          <cell r="B127" t="str">
            <v>ZOND NIV STUDY BIB BRG BND</v>
          </cell>
          <cell r="C127">
            <v>39.99</v>
          </cell>
          <cell r="D127">
            <v>39539</v>
          </cell>
          <cell r="E127">
            <v>39660</v>
          </cell>
          <cell r="F127" t="str">
            <v>NIV 30-day</v>
          </cell>
          <cell r="G127">
            <v>2008</v>
          </cell>
          <cell r="H127" t="str">
            <v xml:space="preserve">    </v>
          </cell>
          <cell r="I127" t="str">
            <v xml:space="preserve">    </v>
          </cell>
          <cell r="J127" t="str">
            <v xml:space="preserve">    </v>
          </cell>
        </row>
        <row r="128">
          <cell r="A128" t="str">
            <v>9780310919988</v>
          </cell>
          <cell r="B128" t="str">
            <v>ZOND NIV STUDY BIB BRT TN/ALL EURO</v>
          </cell>
          <cell r="C128">
            <v>44.99</v>
          </cell>
          <cell r="D128">
            <v>39539</v>
          </cell>
          <cell r="E128">
            <v>39660</v>
          </cell>
          <cell r="F128" t="str">
            <v>NIV 30-day</v>
          </cell>
          <cell r="G128">
            <v>2008</v>
          </cell>
          <cell r="H128" t="str">
            <v>X</v>
          </cell>
          <cell r="I128" t="str">
            <v xml:space="preserve">    </v>
          </cell>
          <cell r="J128" t="str">
            <v xml:space="preserve">    </v>
          </cell>
        </row>
        <row r="129">
          <cell r="A129" t="str">
            <v>9780310929581</v>
          </cell>
          <cell r="B129" t="str">
            <v>ZOND NIV STUDY BIB NAV BND</v>
          </cell>
          <cell r="C129">
            <v>39.99</v>
          </cell>
          <cell r="D129">
            <v>39539</v>
          </cell>
          <cell r="E129">
            <v>39660</v>
          </cell>
          <cell r="F129" t="str">
            <v>NIV 30-day</v>
          </cell>
          <cell r="G129">
            <v>2008</v>
          </cell>
          <cell r="H129" t="str">
            <v xml:space="preserve">    </v>
          </cell>
          <cell r="I129" t="str">
            <v xml:space="preserve">    </v>
          </cell>
          <cell r="J129" t="str">
            <v xml:space="preserve">    </v>
          </cell>
        </row>
        <row r="130">
          <cell r="A130" t="str">
            <v>9780310923084</v>
          </cell>
          <cell r="B130" t="str">
            <v>ZOND NIV STUDY BIB P/S BRG BND</v>
          </cell>
          <cell r="C130">
            <v>29.99</v>
          </cell>
          <cell r="D130">
            <v>39539</v>
          </cell>
          <cell r="E130">
            <v>39660</v>
          </cell>
          <cell r="F130" t="str">
            <v>NIV 30-day</v>
          </cell>
          <cell r="G130">
            <v>2008</v>
          </cell>
          <cell r="H130" t="str">
            <v xml:space="preserve">    </v>
          </cell>
          <cell r="I130" t="str">
            <v xml:space="preserve">    </v>
          </cell>
          <cell r="J130" t="str">
            <v xml:space="preserve">    </v>
          </cell>
        </row>
        <row r="131">
          <cell r="A131" t="str">
            <v>9780310919995</v>
          </cell>
          <cell r="B131" t="str">
            <v>ZOND NIV STUDY TAU/MAH EUR</v>
          </cell>
          <cell r="C131">
            <v>44.99</v>
          </cell>
          <cell r="D131">
            <v>39539</v>
          </cell>
          <cell r="E131">
            <v>39660</v>
          </cell>
          <cell r="F131" t="str">
            <v>NIV 30-day</v>
          </cell>
          <cell r="G131">
            <v>2008</v>
          </cell>
          <cell r="H131" t="str">
            <v>X</v>
          </cell>
          <cell r="I131" t="str">
            <v xml:space="preserve">    </v>
          </cell>
          <cell r="J131" t="str">
            <v xml:space="preserve">    </v>
          </cell>
        </row>
        <row r="132">
          <cell r="A132" t="str">
            <v>9780310273608</v>
          </cell>
          <cell r="B132" t="str">
            <v>COLD TANGERINES</v>
          </cell>
          <cell r="C132">
            <v>12.97</v>
          </cell>
          <cell r="D132">
            <v>39549</v>
          </cell>
          <cell r="E132">
            <v>39626</v>
          </cell>
          <cell r="F132" t="str">
            <v>Graduation</v>
          </cell>
          <cell r="G132">
            <v>2008</v>
          </cell>
          <cell r="H132" t="str">
            <v xml:space="preserve">    </v>
          </cell>
          <cell r="I132" t="str">
            <v xml:space="preserve">    </v>
          </cell>
          <cell r="J132" t="str">
            <v xml:space="preserve">    </v>
          </cell>
        </row>
        <row r="133">
          <cell r="A133" t="str">
            <v>9780310266303</v>
          </cell>
          <cell r="B133" t="str">
            <v>IRRESISTIBLE REVOLUTION</v>
          </cell>
          <cell r="C133">
            <v>9.9700000000000006</v>
          </cell>
          <cell r="D133">
            <v>39549</v>
          </cell>
          <cell r="E133">
            <v>39626</v>
          </cell>
          <cell r="F133" t="str">
            <v>Graduation</v>
          </cell>
          <cell r="G133">
            <v>2008</v>
          </cell>
          <cell r="H133" t="str">
            <v xml:space="preserve">    </v>
          </cell>
          <cell r="I133" t="str">
            <v xml:space="preserve">    </v>
          </cell>
          <cell r="J133" t="str">
            <v xml:space="preserve">    </v>
          </cell>
        </row>
        <row r="134">
          <cell r="A134" t="str">
            <v>9780310938873</v>
          </cell>
          <cell r="B134" t="str">
            <v>NIV ARCHAEO STDY BIB PS CHO/TOF DUO</v>
          </cell>
          <cell r="C134">
            <v>54.97</v>
          </cell>
          <cell r="D134">
            <v>39549</v>
          </cell>
          <cell r="E134">
            <v>39626</v>
          </cell>
          <cell r="F134" t="str">
            <v>Graduation</v>
          </cell>
          <cell r="G134">
            <v>2008</v>
          </cell>
          <cell r="H134" t="str">
            <v>X</v>
          </cell>
          <cell r="I134" t="str">
            <v>X</v>
          </cell>
          <cell r="J134" t="str">
            <v xml:space="preserve">    </v>
          </cell>
        </row>
        <row r="135">
          <cell r="A135" t="str">
            <v>9780310933939</v>
          </cell>
          <cell r="B135" t="str">
            <v>NIV LIFE APP STUDY BIB BLK BND (min 3 per color)</v>
          </cell>
          <cell r="C135">
            <v>44.97</v>
          </cell>
          <cell r="D135">
            <v>39549</v>
          </cell>
          <cell r="E135">
            <v>39626</v>
          </cell>
          <cell r="F135" t="str">
            <v>Graduation</v>
          </cell>
          <cell r="G135">
            <v>2008</v>
          </cell>
          <cell r="H135" t="str">
            <v xml:space="preserve">    </v>
          </cell>
          <cell r="I135" t="str">
            <v xml:space="preserve">    </v>
          </cell>
          <cell r="J135" t="str">
            <v>X</v>
          </cell>
        </row>
        <row r="136">
          <cell r="A136" t="str">
            <v>9780310933908</v>
          </cell>
          <cell r="B136" t="str">
            <v>NIV LIFE APP STUDY BIB BRG BND (min 3 per color)</v>
          </cell>
          <cell r="C136">
            <v>44.97</v>
          </cell>
          <cell r="D136">
            <v>39549</v>
          </cell>
          <cell r="E136">
            <v>39626</v>
          </cell>
          <cell r="F136" t="str">
            <v>Graduation</v>
          </cell>
          <cell r="G136">
            <v>2008</v>
          </cell>
          <cell r="H136" t="str">
            <v xml:space="preserve">    </v>
          </cell>
          <cell r="I136" t="str">
            <v xml:space="preserve">    </v>
          </cell>
          <cell r="J136" t="str">
            <v>X</v>
          </cell>
        </row>
        <row r="137">
          <cell r="A137" t="str">
            <v>9780310927365</v>
          </cell>
          <cell r="B137" t="str">
            <v>NIV QUEST STUDY BIB BLU/BLU DUO (min 3 per color)</v>
          </cell>
          <cell r="C137">
            <v>29.97</v>
          </cell>
          <cell r="D137">
            <v>39549</v>
          </cell>
          <cell r="E137">
            <v>39626</v>
          </cell>
          <cell r="F137" t="str">
            <v>Graduation</v>
          </cell>
          <cell r="G137">
            <v>2008</v>
          </cell>
          <cell r="H137" t="str">
            <v>X</v>
          </cell>
          <cell r="I137" t="str">
            <v xml:space="preserve">    </v>
          </cell>
          <cell r="J137" t="str">
            <v xml:space="preserve">    </v>
          </cell>
        </row>
        <row r="138">
          <cell r="A138" t="str">
            <v>9780310927358</v>
          </cell>
          <cell r="B138" t="str">
            <v>NIV QUEST STUDY BIB BRG/TAN DUO (min 3 per color)</v>
          </cell>
          <cell r="C138">
            <v>29.97</v>
          </cell>
          <cell r="D138">
            <v>39549</v>
          </cell>
          <cell r="E138">
            <v>39626</v>
          </cell>
          <cell r="F138" t="str">
            <v>Graduation</v>
          </cell>
          <cell r="G138">
            <v>2008</v>
          </cell>
          <cell r="H138" t="str">
            <v xml:space="preserve">    </v>
          </cell>
          <cell r="I138" t="str">
            <v xml:space="preserve">    </v>
          </cell>
          <cell r="J138" t="str">
            <v xml:space="preserve">    </v>
          </cell>
        </row>
        <row r="139">
          <cell r="A139" t="str">
            <v>9780310927211</v>
          </cell>
          <cell r="B139" t="str">
            <v>NIV STUDENT BIB REV CMP HC</v>
          </cell>
          <cell r="C139">
            <v>17.97</v>
          </cell>
          <cell r="D139">
            <v>39549</v>
          </cell>
          <cell r="E139">
            <v>39626</v>
          </cell>
          <cell r="F139" t="str">
            <v>Graduation</v>
          </cell>
          <cell r="G139">
            <v>2008</v>
          </cell>
          <cell r="H139" t="str">
            <v xml:space="preserve">    </v>
          </cell>
          <cell r="I139" t="str">
            <v xml:space="preserve">    </v>
          </cell>
          <cell r="J139" t="str">
            <v xml:space="preserve">    </v>
          </cell>
        </row>
        <row r="140">
          <cell r="A140" t="str">
            <v>9780310937159</v>
          </cell>
          <cell r="B140" t="str">
            <v>NIV/MESSAGE PAR BIB P/S TAN/BLU DUO</v>
          </cell>
          <cell r="C140">
            <v>39.97</v>
          </cell>
          <cell r="D140">
            <v>39549</v>
          </cell>
          <cell r="E140">
            <v>39626</v>
          </cell>
          <cell r="F140" t="str">
            <v>Graduation</v>
          </cell>
          <cell r="G140">
            <v>2008</v>
          </cell>
          <cell r="H140" t="str">
            <v>X</v>
          </cell>
          <cell r="I140" t="str">
            <v>X</v>
          </cell>
          <cell r="J140" t="str">
            <v xml:space="preserve">    </v>
          </cell>
        </row>
        <row r="141">
          <cell r="A141" t="str">
            <v>9780310265276</v>
          </cell>
          <cell r="B141" t="str">
            <v>NOOMA/DUST 008/ROB BELL DVD</v>
          </cell>
          <cell r="C141">
            <v>9.9700000000000006</v>
          </cell>
          <cell r="D141">
            <v>39549</v>
          </cell>
          <cell r="E141">
            <v>39626</v>
          </cell>
          <cell r="F141" t="str">
            <v>Graduation</v>
          </cell>
          <cell r="G141">
            <v>2008</v>
          </cell>
          <cell r="H141" t="str">
            <v xml:space="preserve">    </v>
          </cell>
          <cell r="I141" t="str">
            <v xml:space="preserve">    </v>
          </cell>
          <cell r="J141" t="str">
            <v xml:space="preserve">    </v>
          </cell>
        </row>
        <row r="142">
          <cell r="A142" t="str">
            <v>9780310265146</v>
          </cell>
          <cell r="B142" t="str">
            <v>NOOMA/FLAME 002/ROB BELL DVD</v>
          </cell>
          <cell r="C142">
            <v>9.9700000000000006</v>
          </cell>
          <cell r="D142">
            <v>39549</v>
          </cell>
          <cell r="E142">
            <v>39626</v>
          </cell>
          <cell r="F142" t="str">
            <v>Graduation</v>
          </cell>
          <cell r="G142">
            <v>2008</v>
          </cell>
          <cell r="H142" t="str">
            <v xml:space="preserve">    </v>
          </cell>
          <cell r="I142" t="str">
            <v xml:space="preserve">    </v>
          </cell>
          <cell r="J142" t="str">
            <v xml:space="preserve">    </v>
          </cell>
        </row>
        <row r="143">
          <cell r="A143" t="str">
            <v>9780310265252</v>
          </cell>
          <cell r="B143" t="str">
            <v>NOOMA/LUGGAGE 007/ROB BELL DVD</v>
          </cell>
          <cell r="C143">
            <v>9.9700000000000006</v>
          </cell>
          <cell r="D143">
            <v>39549</v>
          </cell>
          <cell r="E143">
            <v>39626</v>
          </cell>
          <cell r="F143" t="str">
            <v>Graduation</v>
          </cell>
          <cell r="G143">
            <v>2008</v>
          </cell>
          <cell r="H143" t="str">
            <v xml:space="preserve">    </v>
          </cell>
          <cell r="I143" t="str">
            <v xml:space="preserve">    </v>
          </cell>
          <cell r="J143" t="str">
            <v xml:space="preserve">    </v>
          </cell>
        </row>
        <row r="144">
          <cell r="A144" t="str">
            <v>9780310269403</v>
          </cell>
          <cell r="B144" t="str">
            <v>NOOMA/NAME 018 ROB BELL DVD</v>
          </cell>
          <cell r="C144">
            <v>9.9700000000000006</v>
          </cell>
          <cell r="D144">
            <v>39549</v>
          </cell>
          <cell r="E144">
            <v>39626</v>
          </cell>
          <cell r="F144" t="str">
            <v>Graduation</v>
          </cell>
          <cell r="G144">
            <v>2008</v>
          </cell>
          <cell r="H144" t="str">
            <v>X</v>
          </cell>
          <cell r="I144" t="str">
            <v>X</v>
          </cell>
          <cell r="J144" t="str">
            <v xml:space="preserve">    </v>
          </cell>
        </row>
        <row r="145">
          <cell r="A145" t="str">
            <v>9780310269380</v>
          </cell>
          <cell r="B145" t="str">
            <v>NOOMA/TODAY 017 DVD</v>
          </cell>
          <cell r="C145">
            <v>9.9700000000000006</v>
          </cell>
          <cell r="D145">
            <v>39549</v>
          </cell>
          <cell r="E145">
            <v>39626</v>
          </cell>
          <cell r="F145" t="str">
            <v>Graduation</v>
          </cell>
          <cell r="G145">
            <v>2008</v>
          </cell>
          <cell r="H145" t="str">
            <v xml:space="preserve">    </v>
          </cell>
          <cell r="I145" t="str">
            <v xml:space="preserve">    </v>
          </cell>
          <cell r="J145" t="str">
            <v xml:space="preserve">    </v>
          </cell>
        </row>
        <row r="146">
          <cell r="A146" t="str">
            <v>9780310272441</v>
          </cell>
          <cell r="B146" t="str">
            <v>ORGANIC GOD</v>
          </cell>
          <cell r="C146">
            <v>12.97</v>
          </cell>
          <cell r="D146">
            <v>39549</v>
          </cell>
          <cell r="E146">
            <v>39626</v>
          </cell>
          <cell r="F146" t="str">
            <v>Graduation</v>
          </cell>
          <cell r="G146">
            <v>2008</v>
          </cell>
          <cell r="H146" t="str">
            <v xml:space="preserve">    </v>
          </cell>
          <cell r="I146" t="str">
            <v xml:space="preserve">    </v>
          </cell>
          <cell r="J146" t="str">
            <v xml:space="preserve">    </v>
          </cell>
        </row>
        <row r="147">
          <cell r="A147" t="str">
            <v>9780310806479</v>
          </cell>
          <cell r="B147" t="str">
            <v>PURPOSE DRIVEN LIFE GRAD GIFT BOOK</v>
          </cell>
          <cell r="C147">
            <v>7.97</v>
          </cell>
          <cell r="D147">
            <v>39549</v>
          </cell>
          <cell r="E147">
            <v>39626</v>
          </cell>
          <cell r="F147" t="str">
            <v>Graduation</v>
          </cell>
          <cell r="G147">
            <v>2008</v>
          </cell>
          <cell r="H147" t="str">
            <v>X</v>
          </cell>
          <cell r="I147" t="str">
            <v xml:space="preserve">    </v>
          </cell>
          <cell r="J147" t="str">
            <v xml:space="preserve">    </v>
          </cell>
        </row>
        <row r="148">
          <cell r="A148" t="str">
            <v>9780310272434</v>
          </cell>
          <cell r="B148" t="str">
            <v>RUBY SLIPPERS HC</v>
          </cell>
          <cell r="C148">
            <v>12.97</v>
          </cell>
          <cell r="D148">
            <v>39549</v>
          </cell>
          <cell r="E148">
            <v>39626</v>
          </cell>
          <cell r="F148" t="str">
            <v>Graduation</v>
          </cell>
          <cell r="G148">
            <v>2008</v>
          </cell>
          <cell r="H148" t="str">
            <v xml:space="preserve">    </v>
          </cell>
          <cell r="I148" t="str">
            <v xml:space="preserve">    </v>
          </cell>
          <cell r="J148" t="str">
            <v xml:space="preserve">    </v>
          </cell>
        </row>
        <row r="149">
          <cell r="A149" t="str">
            <v>9780310263463</v>
          </cell>
          <cell r="B149" t="str">
            <v>SEX GOD HC</v>
          </cell>
          <cell r="C149">
            <v>14.97</v>
          </cell>
          <cell r="D149">
            <v>39549</v>
          </cell>
          <cell r="E149">
            <v>39626</v>
          </cell>
          <cell r="F149" t="str">
            <v>Graduation</v>
          </cell>
          <cell r="G149">
            <v>2008</v>
          </cell>
          <cell r="H149" t="str">
            <v xml:space="preserve">    </v>
          </cell>
          <cell r="I149" t="str">
            <v>X</v>
          </cell>
          <cell r="J149" t="str">
            <v xml:space="preserve">    </v>
          </cell>
        </row>
        <row r="150">
          <cell r="A150" t="str">
            <v>9780310934448</v>
          </cell>
          <cell r="B150" t="str">
            <v>TNIV COLLEGE DEV BIB MOCHA/AQUA DUO</v>
          </cell>
          <cell r="C150">
            <v>34.97</v>
          </cell>
          <cell r="D150">
            <v>39549</v>
          </cell>
          <cell r="E150">
            <v>39626</v>
          </cell>
          <cell r="F150" t="str">
            <v>Graduation</v>
          </cell>
          <cell r="G150">
            <v>2008</v>
          </cell>
          <cell r="H150" t="str">
            <v xml:space="preserve">    </v>
          </cell>
          <cell r="I150" t="str">
            <v xml:space="preserve">    </v>
          </cell>
          <cell r="J150" t="str">
            <v xml:space="preserve">    </v>
          </cell>
        </row>
        <row r="151">
          <cell r="A151" t="str">
            <v>9780310273080</v>
          </cell>
          <cell r="B151" t="str">
            <v>VELVET ELVIS SC</v>
          </cell>
          <cell r="C151">
            <v>9.9700000000000006</v>
          </cell>
          <cell r="D151">
            <v>39549</v>
          </cell>
          <cell r="E151">
            <v>39626</v>
          </cell>
          <cell r="F151" t="str">
            <v>Graduation</v>
          </cell>
          <cell r="G151">
            <v>2008</v>
          </cell>
          <cell r="H151" t="str">
            <v xml:space="preserve">    </v>
          </cell>
          <cell r="I151" t="str">
            <v xml:space="preserve">    </v>
          </cell>
          <cell r="J151" t="str">
            <v xml:space="preserve">    </v>
          </cell>
        </row>
        <row r="152">
          <cell r="A152" t="str">
            <v>9780310936121</v>
          </cell>
          <cell r="B152" t="str">
            <v>ZOND NIV STUDY BIB COMP BLK/TAN DUO (min 3 per color)</v>
          </cell>
          <cell r="C152">
            <v>29.97</v>
          </cell>
          <cell r="D152">
            <v>39549</v>
          </cell>
          <cell r="E152">
            <v>39626</v>
          </cell>
          <cell r="F152" t="str">
            <v>Graduation</v>
          </cell>
          <cell r="G152">
            <v>2008</v>
          </cell>
          <cell r="H152" t="str">
            <v xml:space="preserve">    </v>
          </cell>
          <cell r="I152" t="str">
            <v xml:space="preserve">    </v>
          </cell>
          <cell r="J152" t="str">
            <v xml:space="preserve">    </v>
          </cell>
        </row>
        <row r="153">
          <cell r="A153" t="str">
            <v>9780310936114</v>
          </cell>
          <cell r="B153" t="str">
            <v>ZOND NIV STUDY COMP BIB TAN/BRG DUO (min 3 per color)</v>
          </cell>
          <cell r="C153">
            <v>29.97</v>
          </cell>
          <cell r="D153">
            <v>39549</v>
          </cell>
          <cell r="E153">
            <v>39626</v>
          </cell>
          <cell r="F153" t="str">
            <v>Graduation</v>
          </cell>
          <cell r="G153">
            <v>2008</v>
          </cell>
          <cell r="H153" t="str">
            <v xml:space="preserve">    </v>
          </cell>
          <cell r="I153" t="str">
            <v xml:space="preserve">    </v>
          </cell>
          <cell r="J153" t="str">
            <v xml:space="preserve">    </v>
          </cell>
        </row>
        <row r="154">
          <cell r="A154" t="str">
            <v>9780310951728</v>
          </cell>
          <cell r="B154" t="str">
            <v>AMPLIFIED BIBLE L/P HC</v>
          </cell>
          <cell r="C154">
            <v>22.97</v>
          </cell>
          <cell r="D154">
            <v>39584</v>
          </cell>
          <cell r="E154">
            <v>39626</v>
          </cell>
          <cell r="F154" t="str">
            <v>Father's Day</v>
          </cell>
          <cell r="G154">
            <v>2008</v>
          </cell>
          <cell r="H154" t="str">
            <v xml:space="preserve">    </v>
          </cell>
          <cell r="I154" t="str">
            <v xml:space="preserve">    </v>
          </cell>
          <cell r="J154" t="str">
            <v xml:space="preserve">    </v>
          </cell>
        </row>
        <row r="155">
          <cell r="A155" t="str">
            <v>9780310924616</v>
          </cell>
          <cell r="B155" t="str">
            <v>NIV G/P REF BLK LL (min 3 per color)</v>
          </cell>
          <cell r="C155">
            <v>24.97</v>
          </cell>
          <cell r="D155">
            <v>39584</v>
          </cell>
          <cell r="E155">
            <v>39626</v>
          </cell>
          <cell r="F155" t="str">
            <v>Father's Day</v>
          </cell>
          <cell r="G155">
            <v>2008</v>
          </cell>
          <cell r="H155" t="str">
            <v xml:space="preserve">    </v>
          </cell>
          <cell r="I155" t="str">
            <v xml:space="preserve">    </v>
          </cell>
          <cell r="J155" t="str">
            <v xml:space="preserve">    </v>
          </cell>
        </row>
        <row r="156">
          <cell r="A156" t="str">
            <v>9780310924593</v>
          </cell>
          <cell r="B156" t="str">
            <v>NIV G/P REF BRG LL (min 3 per color)</v>
          </cell>
          <cell r="C156">
            <v>24.97</v>
          </cell>
          <cell r="D156">
            <v>39584</v>
          </cell>
          <cell r="E156">
            <v>39626</v>
          </cell>
          <cell r="F156" t="str">
            <v>Father's Day</v>
          </cell>
          <cell r="G156">
            <v>2008</v>
          </cell>
          <cell r="H156" t="str">
            <v xml:space="preserve">    </v>
          </cell>
          <cell r="I156" t="str">
            <v xml:space="preserve">    </v>
          </cell>
          <cell r="J156" t="str">
            <v xml:space="preserve">    </v>
          </cell>
        </row>
        <row r="157">
          <cell r="A157" t="str">
            <v>9780310905769</v>
          </cell>
          <cell r="B157" t="str">
            <v>NIV L/P REF BIB BRG LL</v>
          </cell>
          <cell r="C157">
            <v>24.97</v>
          </cell>
          <cell r="D157">
            <v>39584</v>
          </cell>
          <cell r="E157">
            <v>39626</v>
          </cell>
          <cell r="F157" t="str">
            <v>Father's Day</v>
          </cell>
          <cell r="G157">
            <v>2008</v>
          </cell>
          <cell r="H157" t="str">
            <v xml:space="preserve">    </v>
          </cell>
          <cell r="I157" t="str">
            <v xml:space="preserve">    </v>
          </cell>
          <cell r="J157" t="str">
            <v xml:space="preserve">    </v>
          </cell>
        </row>
        <row r="158">
          <cell r="A158" t="str">
            <v>9780310928553</v>
          </cell>
          <cell r="B158" t="str">
            <v>NIV NEW MENS DEV BIBLE HC</v>
          </cell>
          <cell r="C158">
            <v>19.97</v>
          </cell>
          <cell r="D158">
            <v>39584</v>
          </cell>
          <cell r="E158">
            <v>39626</v>
          </cell>
          <cell r="F158" t="str">
            <v>Father's Day</v>
          </cell>
          <cell r="G158">
            <v>2008</v>
          </cell>
          <cell r="H158" t="str">
            <v xml:space="preserve">    </v>
          </cell>
          <cell r="I158" t="str">
            <v xml:space="preserve">    </v>
          </cell>
          <cell r="J158" t="str">
            <v>X</v>
          </cell>
        </row>
        <row r="159">
          <cell r="A159" t="str">
            <v>9780310935889</v>
          </cell>
          <cell r="B159" t="str">
            <v>NIV THIN REF L/P BIB BLK BND (min 2 per color)</v>
          </cell>
          <cell r="C159">
            <v>34.97</v>
          </cell>
          <cell r="D159">
            <v>39584</v>
          </cell>
          <cell r="E159">
            <v>39626</v>
          </cell>
          <cell r="F159" t="str">
            <v>Father's Day</v>
          </cell>
          <cell r="G159">
            <v>2008</v>
          </cell>
          <cell r="H159" t="str">
            <v xml:space="preserve">    </v>
          </cell>
          <cell r="I159" t="str">
            <v xml:space="preserve">    </v>
          </cell>
          <cell r="J159" t="str">
            <v>X</v>
          </cell>
        </row>
        <row r="160">
          <cell r="A160" t="str">
            <v>9780310935926</v>
          </cell>
          <cell r="B160" t="str">
            <v>NIV THIN REF L/P BIB BRG BND (min 2 per color)</v>
          </cell>
          <cell r="C160">
            <v>34.97</v>
          </cell>
          <cell r="D160">
            <v>39584</v>
          </cell>
          <cell r="E160">
            <v>39626</v>
          </cell>
          <cell r="F160" t="str">
            <v>Father's Day</v>
          </cell>
          <cell r="G160">
            <v>2008</v>
          </cell>
          <cell r="H160" t="str">
            <v xml:space="preserve">    </v>
          </cell>
          <cell r="I160" t="str">
            <v xml:space="preserve">    </v>
          </cell>
          <cell r="J160" t="str">
            <v>X</v>
          </cell>
        </row>
        <row r="161">
          <cell r="A161" t="str">
            <v>9780310935971</v>
          </cell>
          <cell r="B161" t="str">
            <v>NIV THIN REF L/P BIB BRN/BRN DUO (min 2 per color)</v>
          </cell>
          <cell r="C161">
            <v>34.97</v>
          </cell>
          <cell r="D161">
            <v>39584</v>
          </cell>
          <cell r="E161">
            <v>39626</v>
          </cell>
          <cell r="F161" t="str">
            <v>Father's Day</v>
          </cell>
          <cell r="G161">
            <v>2008</v>
          </cell>
          <cell r="H161" t="str">
            <v xml:space="preserve">    </v>
          </cell>
          <cell r="I161" t="str">
            <v xml:space="preserve">    </v>
          </cell>
          <cell r="J161" t="str">
            <v>X</v>
          </cell>
        </row>
        <row r="162">
          <cell r="A162" t="str">
            <v>9780310935940</v>
          </cell>
          <cell r="B162" t="str">
            <v>NIV THIN REF L/P BIB NAV BND (min 2 per color)</v>
          </cell>
          <cell r="C162">
            <v>34.97</v>
          </cell>
          <cell r="D162">
            <v>39584</v>
          </cell>
          <cell r="E162">
            <v>39626</v>
          </cell>
          <cell r="F162" t="str">
            <v>Father's Day</v>
          </cell>
          <cell r="G162">
            <v>2008</v>
          </cell>
          <cell r="H162" t="str">
            <v xml:space="preserve">    </v>
          </cell>
          <cell r="I162" t="str">
            <v xml:space="preserve">    </v>
          </cell>
          <cell r="J162" t="str">
            <v>X</v>
          </cell>
        </row>
        <row r="163">
          <cell r="A163" t="str">
            <v>9780310929703</v>
          </cell>
          <cell r="B163" t="str">
            <v>ZOND NIV STUDY BIB L/P HC</v>
          </cell>
          <cell r="C163">
            <v>34.97</v>
          </cell>
          <cell r="D163">
            <v>39584</v>
          </cell>
          <cell r="E163">
            <v>39626</v>
          </cell>
          <cell r="F163" t="str">
            <v>Father's Day</v>
          </cell>
          <cell r="G163">
            <v>2008</v>
          </cell>
          <cell r="H163" t="str">
            <v xml:space="preserve">    </v>
          </cell>
          <cell r="I163" t="str">
            <v xml:space="preserve">    </v>
          </cell>
          <cell r="J163" t="str">
            <v xml:space="preserve">    </v>
          </cell>
        </row>
        <row r="164">
          <cell r="A164" t="str">
            <v>9780310247531</v>
          </cell>
          <cell r="B164" t="str">
            <v>EVEN NOW SC - KINGSBURY</v>
          </cell>
          <cell r="C164">
            <v>5.97</v>
          </cell>
          <cell r="D164">
            <v>39589</v>
          </cell>
          <cell r="E164">
            <v>39654</v>
          </cell>
          <cell r="F164" t="str">
            <v>Summer</v>
          </cell>
          <cell r="G164">
            <v>2008</v>
          </cell>
        </row>
        <row r="165">
          <cell r="A165" t="str">
            <v>9780310247562</v>
          </cell>
          <cell r="B165" t="str">
            <v>EVER AFTER - KINGSBURY</v>
          </cell>
          <cell r="C165">
            <v>5.97</v>
          </cell>
          <cell r="D165">
            <v>39589</v>
          </cell>
          <cell r="E165">
            <v>39654</v>
          </cell>
          <cell r="F165" t="str">
            <v>Summer</v>
          </cell>
          <cell r="G165">
            <v>2008</v>
          </cell>
        </row>
        <row r="166">
          <cell r="A166" t="str">
            <v>9780310714606</v>
          </cell>
          <cell r="B166" t="str">
            <v>I CAN READ BEG/ESTHER &amp; KING</v>
          </cell>
          <cell r="C166">
            <v>2.67</v>
          </cell>
          <cell r="D166">
            <v>39589</v>
          </cell>
          <cell r="E166">
            <v>39654</v>
          </cell>
          <cell r="F166" t="str">
            <v>Summer</v>
          </cell>
          <cell r="G166">
            <v>2008</v>
          </cell>
          <cell r="H166" t="str">
            <v xml:space="preserve">    </v>
          </cell>
          <cell r="I166" t="str">
            <v xml:space="preserve">    </v>
          </cell>
          <cell r="J166" t="str">
            <v xml:space="preserve">    </v>
          </cell>
        </row>
        <row r="167">
          <cell r="A167" t="str">
            <v>9780310714613</v>
          </cell>
          <cell r="B167" t="str">
            <v>I CAN READ BEG/JESUS &amp; FRIENDS</v>
          </cell>
          <cell r="C167">
            <v>2.67</v>
          </cell>
          <cell r="D167">
            <v>39589</v>
          </cell>
          <cell r="E167">
            <v>39654</v>
          </cell>
          <cell r="F167" t="str">
            <v>Summer</v>
          </cell>
          <cell r="G167">
            <v>2008</v>
          </cell>
          <cell r="H167" t="str">
            <v xml:space="preserve">    </v>
          </cell>
          <cell r="I167" t="str">
            <v xml:space="preserve">    </v>
          </cell>
          <cell r="J167" t="str">
            <v xml:space="preserve">    </v>
          </cell>
        </row>
        <row r="168">
          <cell r="A168" t="str">
            <v>9780310714590</v>
          </cell>
          <cell r="B168" t="str">
            <v>I CAN READ BEG/JONAH &amp; BIG FISH</v>
          </cell>
          <cell r="C168">
            <v>2.67</v>
          </cell>
          <cell r="D168">
            <v>39589</v>
          </cell>
          <cell r="E168">
            <v>39654</v>
          </cell>
          <cell r="F168" t="str">
            <v>Summer</v>
          </cell>
          <cell r="G168">
            <v>2008</v>
          </cell>
          <cell r="H168" t="str">
            <v xml:space="preserve">    </v>
          </cell>
          <cell r="I168" t="str">
            <v xml:space="preserve">    </v>
          </cell>
          <cell r="J168" t="str">
            <v>X</v>
          </cell>
        </row>
        <row r="169">
          <cell r="A169" t="str">
            <v>9780310714583</v>
          </cell>
          <cell r="B169" t="str">
            <v>I CAN READ BEG/NOAH AND ARK SC</v>
          </cell>
          <cell r="C169">
            <v>2.67</v>
          </cell>
          <cell r="D169">
            <v>39589</v>
          </cell>
          <cell r="E169">
            <v>39654</v>
          </cell>
          <cell r="F169" t="str">
            <v>Summer</v>
          </cell>
          <cell r="G169">
            <v>2008</v>
          </cell>
          <cell r="H169" t="str">
            <v xml:space="preserve">    </v>
          </cell>
          <cell r="I169" t="str">
            <v xml:space="preserve">    </v>
          </cell>
          <cell r="J169" t="str">
            <v>X</v>
          </cell>
        </row>
        <row r="170">
          <cell r="A170" t="str">
            <v>9780310715849</v>
          </cell>
          <cell r="B170" t="str">
            <v>I CAN READ/BARNABAS GOES SWIMMING</v>
          </cell>
          <cell r="C170">
            <v>2.67</v>
          </cell>
          <cell r="D170">
            <v>39589</v>
          </cell>
          <cell r="E170">
            <v>39654</v>
          </cell>
          <cell r="F170" t="str">
            <v>Summer</v>
          </cell>
          <cell r="G170">
            <v>2008</v>
          </cell>
          <cell r="H170" t="str">
            <v xml:space="preserve">    </v>
          </cell>
          <cell r="I170" t="str">
            <v xml:space="preserve">    </v>
          </cell>
          <cell r="J170" t="str">
            <v xml:space="preserve">    </v>
          </cell>
        </row>
        <row r="171">
          <cell r="A171" t="str">
            <v>9780310715856</v>
          </cell>
          <cell r="B171" t="str">
            <v>I CAN READ/BARNABAS HELPS A FRIEND</v>
          </cell>
          <cell r="C171">
            <v>2.67</v>
          </cell>
          <cell r="D171">
            <v>39589</v>
          </cell>
          <cell r="E171">
            <v>39654</v>
          </cell>
          <cell r="F171" t="str">
            <v>Summer</v>
          </cell>
          <cell r="G171">
            <v>2008</v>
          </cell>
          <cell r="H171" t="str">
            <v xml:space="preserve">    </v>
          </cell>
          <cell r="I171" t="str">
            <v xml:space="preserve">    </v>
          </cell>
          <cell r="J171" t="str">
            <v xml:space="preserve">    </v>
          </cell>
        </row>
        <row r="172">
          <cell r="A172" t="str">
            <v>9780310715528</v>
          </cell>
          <cell r="B172" t="str">
            <v>I CAN READ/BEGG BIB/ADAM/EVE GARDEN</v>
          </cell>
          <cell r="C172">
            <v>2.67</v>
          </cell>
          <cell r="D172">
            <v>39589</v>
          </cell>
          <cell r="E172">
            <v>39654</v>
          </cell>
          <cell r="F172" t="str">
            <v>Summer</v>
          </cell>
          <cell r="G172">
            <v>2008</v>
          </cell>
          <cell r="H172" t="str">
            <v xml:space="preserve">    </v>
          </cell>
          <cell r="I172" t="str">
            <v xml:space="preserve">    </v>
          </cell>
          <cell r="J172" t="str">
            <v xml:space="preserve">    </v>
          </cell>
        </row>
        <row r="173">
          <cell r="A173" t="str">
            <v>9780310715511</v>
          </cell>
          <cell r="B173" t="str">
            <v>I CAN READ/DANIEL AND THE LIONS</v>
          </cell>
          <cell r="C173">
            <v>2.67</v>
          </cell>
          <cell r="D173">
            <v>39589</v>
          </cell>
          <cell r="E173">
            <v>39654</v>
          </cell>
          <cell r="F173" t="str">
            <v>Summer</v>
          </cell>
          <cell r="G173">
            <v>2008</v>
          </cell>
          <cell r="H173" t="str">
            <v xml:space="preserve">    </v>
          </cell>
          <cell r="I173" t="str">
            <v xml:space="preserve">    </v>
          </cell>
          <cell r="J173" t="str">
            <v xml:space="preserve">    </v>
          </cell>
        </row>
        <row r="174">
          <cell r="A174" t="str">
            <v>9780310715504</v>
          </cell>
          <cell r="B174" t="str">
            <v>I CAN READ/DAVID AND THE GIANT</v>
          </cell>
          <cell r="C174">
            <v>2.67</v>
          </cell>
          <cell r="D174">
            <v>39589</v>
          </cell>
          <cell r="E174">
            <v>39654</v>
          </cell>
          <cell r="F174" t="str">
            <v>Summer</v>
          </cell>
          <cell r="G174">
            <v>2008</v>
          </cell>
          <cell r="H174" t="str">
            <v xml:space="preserve">    </v>
          </cell>
          <cell r="I174" t="str">
            <v xml:space="preserve">    </v>
          </cell>
          <cell r="J174" t="str">
            <v xml:space="preserve">    </v>
          </cell>
        </row>
        <row r="175">
          <cell r="A175" t="str">
            <v>9780310715870</v>
          </cell>
          <cell r="B175" t="str">
            <v>I CAN READ/GOD LOVES YOU BARNABAS</v>
          </cell>
          <cell r="C175">
            <v>2.67</v>
          </cell>
          <cell r="D175">
            <v>39589</v>
          </cell>
          <cell r="E175">
            <v>39654</v>
          </cell>
          <cell r="F175" t="str">
            <v>Summer</v>
          </cell>
          <cell r="G175">
            <v>2008</v>
          </cell>
          <cell r="H175" t="str">
            <v xml:space="preserve">    </v>
          </cell>
          <cell r="I175" t="str">
            <v xml:space="preserve">    </v>
          </cell>
          <cell r="J175" t="str">
            <v xml:space="preserve">    </v>
          </cell>
        </row>
        <row r="176">
          <cell r="A176" t="str">
            <v>9780310715863</v>
          </cell>
          <cell r="B176" t="str">
            <v>I CAN READ/HAPPY BDAY BARNABAS</v>
          </cell>
          <cell r="C176">
            <v>2.67</v>
          </cell>
          <cell r="D176">
            <v>39589</v>
          </cell>
          <cell r="E176">
            <v>39654</v>
          </cell>
          <cell r="F176" t="str">
            <v>Summer</v>
          </cell>
          <cell r="G176">
            <v>2008</v>
          </cell>
          <cell r="H176" t="str">
            <v xml:space="preserve">    </v>
          </cell>
          <cell r="I176" t="str">
            <v xml:space="preserve">    </v>
          </cell>
          <cell r="J176" t="str">
            <v xml:space="preserve">    </v>
          </cell>
        </row>
        <row r="177">
          <cell r="A177" t="str">
            <v>9780310716228</v>
          </cell>
          <cell r="B177" t="str">
            <v>I CAN READ/HES GOT WHOLE WORLD</v>
          </cell>
          <cell r="C177">
            <v>2.67</v>
          </cell>
          <cell r="D177">
            <v>39589</v>
          </cell>
          <cell r="E177">
            <v>39654</v>
          </cell>
          <cell r="F177" t="str">
            <v>Summer</v>
          </cell>
          <cell r="G177">
            <v>2008</v>
          </cell>
        </row>
        <row r="178">
          <cell r="A178" t="str">
            <v>9780310716075</v>
          </cell>
          <cell r="B178" t="str">
            <v>I CAN READ/HOWIE FINDS A HUG</v>
          </cell>
          <cell r="C178">
            <v>2.67</v>
          </cell>
          <cell r="D178">
            <v>39589</v>
          </cell>
          <cell r="E178">
            <v>39654</v>
          </cell>
          <cell r="F178" t="str">
            <v>Summer</v>
          </cell>
          <cell r="G178">
            <v>2008</v>
          </cell>
        </row>
        <row r="179">
          <cell r="A179" t="str">
            <v>9780310716044</v>
          </cell>
          <cell r="B179" t="str">
            <v>I CAN READ/HOWIE WANTS TO PLAY SC</v>
          </cell>
          <cell r="C179">
            <v>2.67</v>
          </cell>
          <cell r="D179">
            <v>39589</v>
          </cell>
          <cell r="E179">
            <v>39654</v>
          </cell>
          <cell r="F179" t="str">
            <v>Summer</v>
          </cell>
          <cell r="G179">
            <v>2008</v>
          </cell>
        </row>
        <row r="180">
          <cell r="A180" t="str">
            <v>9780310716068</v>
          </cell>
          <cell r="B180" t="str">
            <v>I CAN READ/HOWIE/GOES SHOPPING SC</v>
          </cell>
          <cell r="C180">
            <v>2.67</v>
          </cell>
          <cell r="D180">
            <v>39589</v>
          </cell>
          <cell r="E180">
            <v>39654</v>
          </cell>
          <cell r="F180" t="str">
            <v>Summer</v>
          </cell>
          <cell r="G180">
            <v>2008</v>
          </cell>
        </row>
        <row r="181">
          <cell r="A181" t="str">
            <v>9780310716051</v>
          </cell>
          <cell r="B181" t="str">
            <v>I CAN READ/HOWIES TEA PARTY SC</v>
          </cell>
          <cell r="C181">
            <v>2.67</v>
          </cell>
          <cell r="D181">
            <v>39589</v>
          </cell>
          <cell r="E181">
            <v>39654</v>
          </cell>
          <cell r="F181" t="str">
            <v>Summer</v>
          </cell>
          <cell r="G181">
            <v>2008</v>
          </cell>
        </row>
        <row r="182">
          <cell r="A182" t="str">
            <v>9780310716211</v>
          </cell>
          <cell r="B182" t="str">
            <v>I CAN READ/IF YOURE HAPPY</v>
          </cell>
          <cell r="C182">
            <v>2.67</v>
          </cell>
          <cell r="D182">
            <v>39589</v>
          </cell>
          <cell r="E182">
            <v>39654</v>
          </cell>
          <cell r="F182" t="str">
            <v>Summer</v>
          </cell>
          <cell r="G182">
            <v>2008</v>
          </cell>
        </row>
        <row r="183">
          <cell r="A183" t="str">
            <v>9780310714545</v>
          </cell>
          <cell r="B183" t="str">
            <v>I CAN READ/JAKE GOES FISHING</v>
          </cell>
          <cell r="C183">
            <v>2.67</v>
          </cell>
          <cell r="D183">
            <v>39589</v>
          </cell>
          <cell r="E183">
            <v>39654</v>
          </cell>
          <cell r="F183" t="str">
            <v>Summer</v>
          </cell>
          <cell r="G183">
            <v>2008</v>
          </cell>
          <cell r="H183" t="str">
            <v xml:space="preserve">    </v>
          </cell>
          <cell r="I183" t="str">
            <v xml:space="preserve">    </v>
          </cell>
          <cell r="J183" t="str">
            <v xml:space="preserve">    </v>
          </cell>
        </row>
        <row r="184">
          <cell r="A184" t="str">
            <v>9780310714576</v>
          </cell>
          <cell r="B184" t="str">
            <v>I CAN READ/JAKE HELPS OUT</v>
          </cell>
          <cell r="C184">
            <v>2.67</v>
          </cell>
          <cell r="D184">
            <v>39589</v>
          </cell>
          <cell r="E184">
            <v>39654</v>
          </cell>
          <cell r="F184" t="str">
            <v>Summer</v>
          </cell>
          <cell r="G184">
            <v>2008</v>
          </cell>
          <cell r="H184" t="str">
            <v xml:space="preserve">    </v>
          </cell>
          <cell r="I184" t="str">
            <v xml:space="preserve">    </v>
          </cell>
          <cell r="J184" t="str">
            <v xml:space="preserve">    </v>
          </cell>
        </row>
        <row r="185">
          <cell r="A185" t="str">
            <v>9780310714552</v>
          </cell>
          <cell r="B185" t="str">
            <v>I CAN READ/JAKE PLAYS BALL</v>
          </cell>
          <cell r="C185">
            <v>2.67</v>
          </cell>
          <cell r="D185">
            <v>39589</v>
          </cell>
          <cell r="E185">
            <v>39654</v>
          </cell>
          <cell r="F185" t="str">
            <v>Summer</v>
          </cell>
          <cell r="G185">
            <v>2008</v>
          </cell>
        </row>
        <row r="186">
          <cell r="A186" t="str">
            <v>9780310711896</v>
          </cell>
          <cell r="B186" t="str">
            <v>I CAN READ/JAKES BRAVE NIGHT</v>
          </cell>
          <cell r="C186">
            <v>2.67</v>
          </cell>
          <cell r="D186">
            <v>39589</v>
          </cell>
          <cell r="E186">
            <v>39654</v>
          </cell>
          <cell r="F186" t="str">
            <v>Summer</v>
          </cell>
          <cell r="G186">
            <v>2008</v>
          </cell>
        </row>
        <row r="187">
          <cell r="A187" t="str">
            <v>9780310716204</v>
          </cell>
          <cell r="B187" t="str">
            <v>I CAN READ/JESUS LOVES LITTLE CHILD</v>
          </cell>
          <cell r="C187">
            <v>2.67</v>
          </cell>
          <cell r="D187">
            <v>39589</v>
          </cell>
          <cell r="E187">
            <v>39654</v>
          </cell>
          <cell r="F187" t="str">
            <v>Summer</v>
          </cell>
          <cell r="G187">
            <v>2008</v>
          </cell>
        </row>
        <row r="188">
          <cell r="A188" t="str">
            <v>9780310716198</v>
          </cell>
          <cell r="B188" t="str">
            <v>I CAN READ/JESUS LOVES ME</v>
          </cell>
          <cell r="C188">
            <v>2.67</v>
          </cell>
          <cell r="D188">
            <v>39589</v>
          </cell>
          <cell r="E188">
            <v>39654</v>
          </cell>
          <cell r="F188" t="str">
            <v>Summer</v>
          </cell>
          <cell r="G188">
            <v>2008</v>
          </cell>
        </row>
        <row r="189">
          <cell r="A189" t="str">
            <v>9780310715535</v>
          </cell>
          <cell r="B189" t="str">
            <v>I CAN READ/JESUS SAVES THE WRLD</v>
          </cell>
          <cell r="C189">
            <v>2.67</v>
          </cell>
          <cell r="D189">
            <v>39589</v>
          </cell>
          <cell r="E189">
            <v>39654</v>
          </cell>
          <cell r="F189" t="str">
            <v>Summer</v>
          </cell>
          <cell r="G189">
            <v>2008</v>
          </cell>
          <cell r="H189" t="str">
            <v xml:space="preserve">    </v>
          </cell>
          <cell r="I189" t="str">
            <v xml:space="preserve">    </v>
          </cell>
          <cell r="J189" t="str">
            <v xml:space="preserve">    </v>
          </cell>
        </row>
        <row r="190">
          <cell r="A190" t="str">
            <v>9780310714675</v>
          </cell>
          <cell r="B190" t="str">
            <v>I CAN READ/MAD MADDIE MAXWELL</v>
          </cell>
          <cell r="C190">
            <v>2.67</v>
          </cell>
          <cell r="D190">
            <v>39589</v>
          </cell>
          <cell r="E190">
            <v>39654</v>
          </cell>
          <cell r="F190" t="str">
            <v>Summer</v>
          </cell>
          <cell r="G190">
            <v>2008</v>
          </cell>
          <cell r="H190" t="str">
            <v xml:space="preserve">    </v>
          </cell>
          <cell r="I190" t="str">
            <v xml:space="preserve">    </v>
          </cell>
          <cell r="J190" t="str">
            <v xml:space="preserve">    </v>
          </cell>
        </row>
        <row r="191">
          <cell r="A191" t="str">
            <v>9780310714682</v>
          </cell>
          <cell r="B191" t="str">
            <v>I CAN READ/MOMMY MAY I HUG THE FISH</v>
          </cell>
          <cell r="C191">
            <v>2.67</v>
          </cell>
          <cell r="D191">
            <v>39589</v>
          </cell>
          <cell r="E191">
            <v>39654</v>
          </cell>
          <cell r="F191" t="str">
            <v>Summer</v>
          </cell>
          <cell r="G191">
            <v>2008</v>
          </cell>
          <cell r="H191" t="str">
            <v xml:space="preserve">    </v>
          </cell>
          <cell r="I191" t="str">
            <v xml:space="preserve">    </v>
          </cell>
          <cell r="J191" t="str">
            <v xml:space="preserve">    </v>
          </cell>
        </row>
        <row r="192">
          <cell r="A192" t="str">
            <v>9780310715788</v>
          </cell>
          <cell r="B192" t="str">
            <v>I CAN READ/MRS ROSEY CHINA PLATE</v>
          </cell>
          <cell r="C192">
            <v>2.67</v>
          </cell>
          <cell r="D192">
            <v>39589</v>
          </cell>
          <cell r="E192">
            <v>39654</v>
          </cell>
          <cell r="F192" t="str">
            <v>Summer</v>
          </cell>
          <cell r="G192">
            <v>2008</v>
          </cell>
        </row>
        <row r="193">
          <cell r="A193" t="str">
            <v>9780310715764</v>
          </cell>
          <cell r="B193" t="str">
            <v>I CAN READ/MRS ROSEY POSEY</v>
          </cell>
          <cell r="C193">
            <v>2.67</v>
          </cell>
          <cell r="D193">
            <v>39589</v>
          </cell>
          <cell r="E193">
            <v>39654</v>
          </cell>
          <cell r="F193" t="str">
            <v>Summer</v>
          </cell>
          <cell r="G193">
            <v>2008</v>
          </cell>
        </row>
        <row r="194">
          <cell r="A194" t="str">
            <v>9780310715771</v>
          </cell>
          <cell r="B194" t="str">
            <v>I CAN READ/MRS ROSEY POSEY TREASURE</v>
          </cell>
          <cell r="C194">
            <v>2.67</v>
          </cell>
          <cell r="D194">
            <v>39589</v>
          </cell>
          <cell r="E194">
            <v>39654</v>
          </cell>
          <cell r="F194" t="str">
            <v>Summer</v>
          </cell>
          <cell r="G194">
            <v>2008</v>
          </cell>
        </row>
        <row r="195">
          <cell r="A195" t="str">
            <v>9780310715795</v>
          </cell>
          <cell r="B195" t="str">
            <v>I CAN READ/MRS ROSEY POSEY YUM CAKE</v>
          </cell>
          <cell r="C195">
            <v>2.67</v>
          </cell>
          <cell r="D195">
            <v>39589</v>
          </cell>
          <cell r="E195">
            <v>39654</v>
          </cell>
          <cell r="F195" t="str">
            <v>Summer</v>
          </cell>
          <cell r="G195">
            <v>2008</v>
          </cell>
        </row>
        <row r="196">
          <cell r="A196" t="str">
            <v>9780310715726</v>
          </cell>
          <cell r="B196" t="str">
            <v>I CAN READ/MUD PIE ANNIE</v>
          </cell>
          <cell r="C196">
            <v>2.67</v>
          </cell>
          <cell r="D196">
            <v>39589</v>
          </cell>
          <cell r="E196">
            <v>39654</v>
          </cell>
          <cell r="F196" t="str">
            <v>Summer</v>
          </cell>
          <cell r="G196">
            <v>2008</v>
          </cell>
          <cell r="H196" t="str">
            <v xml:space="preserve">    </v>
          </cell>
          <cell r="I196" t="str">
            <v xml:space="preserve">    </v>
          </cell>
          <cell r="J196" t="str">
            <v xml:space="preserve">    </v>
          </cell>
        </row>
        <row r="197">
          <cell r="A197" t="str">
            <v>9780310715740</v>
          </cell>
          <cell r="B197" t="str">
            <v>I CAN READ/MY COWBOY BOOTS</v>
          </cell>
          <cell r="C197">
            <v>2.67</v>
          </cell>
          <cell r="D197">
            <v>39589</v>
          </cell>
          <cell r="E197">
            <v>39654</v>
          </cell>
          <cell r="F197" t="str">
            <v>Summer</v>
          </cell>
          <cell r="G197">
            <v>2008</v>
          </cell>
          <cell r="H197" t="str">
            <v xml:space="preserve">    </v>
          </cell>
          <cell r="I197" t="str">
            <v xml:space="preserve">    </v>
          </cell>
          <cell r="J197" t="str">
            <v xml:space="preserve">    </v>
          </cell>
        </row>
        <row r="198">
          <cell r="A198" t="str">
            <v>9780310714699</v>
          </cell>
          <cell r="B198" t="str">
            <v>I CAN READ/SISTER FOR SALE</v>
          </cell>
          <cell r="C198">
            <v>2.67</v>
          </cell>
          <cell r="D198">
            <v>39589</v>
          </cell>
          <cell r="E198">
            <v>39654</v>
          </cell>
          <cell r="F198" t="str">
            <v>Summer</v>
          </cell>
          <cell r="G198">
            <v>2008</v>
          </cell>
          <cell r="H198" t="str">
            <v xml:space="preserve">    </v>
          </cell>
          <cell r="I198" t="str">
            <v xml:space="preserve">    </v>
          </cell>
          <cell r="J198" t="str">
            <v>X</v>
          </cell>
        </row>
        <row r="199">
          <cell r="A199" t="str">
            <v>9780310715757</v>
          </cell>
          <cell r="B199" t="str">
            <v>I CAN READ/SNUG AS A BUG</v>
          </cell>
          <cell r="C199">
            <v>2.67</v>
          </cell>
          <cell r="D199">
            <v>39589</v>
          </cell>
          <cell r="E199">
            <v>39654</v>
          </cell>
          <cell r="F199" t="str">
            <v>Summer</v>
          </cell>
          <cell r="G199">
            <v>2008</v>
          </cell>
          <cell r="H199" t="str">
            <v xml:space="preserve">    </v>
          </cell>
          <cell r="I199" t="str">
            <v xml:space="preserve">    </v>
          </cell>
          <cell r="J199" t="str">
            <v xml:space="preserve">    </v>
          </cell>
        </row>
        <row r="200">
          <cell r="A200" t="str">
            <v>9780310715733</v>
          </cell>
          <cell r="B200" t="str">
            <v>I CAN READ/WHAT DO I SEE</v>
          </cell>
          <cell r="C200">
            <v>2.67</v>
          </cell>
          <cell r="D200">
            <v>39589</v>
          </cell>
          <cell r="E200">
            <v>39654</v>
          </cell>
          <cell r="F200" t="str">
            <v>Summer</v>
          </cell>
          <cell r="G200">
            <v>2008</v>
          </cell>
          <cell r="H200" t="str">
            <v xml:space="preserve">    </v>
          </cell>
          <cell r="I200" t="str">
            <v xml:space="preserve">    </v>
          </cell>
          <cell r="J200" t="str">
            <v xml:space="preserve">    </v>
          </cell>
        </row>
        <row r="201">
          <cell r="A201" t="str">
            <v>9780310714668</v>
          </cell>
          <cell r="B201" t="str">
            <v>I CAN READ/ZACHARYS ZOO</v>
          </cell>
          <cell r="C201">
            <v>2.67</v>
          </cell>
          <cell r="D201">
            <v>39589</v>
          </cell>
          <cell r="E201">
            <v>39654</v>
          </cell>
          <cell r="F201" t="str">
            <v>Summer</v>
          </cell>
          <cell r="G201">
            <v>2008</v>
          </cell>
          <cell r="H201" t="str">
            <v xml:space="preserve">    </v>
          </cell>
          <cell r="I201" t="str">
            <v xml:space="preserve">    </v>
          </cell>
          <cell r="J201" t="str">
            <v xml:space="preserve">    </v>
          </cell>
        </row>
        <row r="202">
          <cell r="A202" t="str">
            <v>9780310252245</v>
          </cell>
          <cell r="B202" t="str">
            <v>KANNER LAKE/CORAL MOON - COLLINS</v>
          </cell>
          <cell r="C202">
            <v>5.97</v>
          </cell>
          <cell r="D202">
            <v>39589</v>
          </cell>
          <cell r="E202">
            <v>39654</v>
          </cell>
          <cell r="F202" t="str">
            <v>Summer</v>
          </cell>
          <cell r="G202">
            <v>2008</v>
          </cell>
        </row>
        <row r="203">
          <cell r="A203" t="str">
            <v>9780310252238</v>
          </cell>
          <cell r="B203" t="str">
            <v>KANNER LAKE/VIOLET DAWN - COLLINS</v>
          </cell>
          <cell r="C203">
            <v>5.97</v>
          </cell>
          <cell r="D203">
            <v>39589</v>
          </cell>
          <cell r="E203">
            <v>39654</v>
          </cell>
          <cell r="F203" t="str">
            <v>Summer</v>
          </cell>
          <cell r="G203">
            <v>2008</v>
          </cell>
        </row>
        <row r="204">
          <cell r="A204" t="str">
            <v>9780310269021</v>
          </cell>
          <cell r="B204" t="str">
            <v>NO LEGAL GROUNDS - BELL</v>
          </cell>
          <cell r="C204">
            <v>5.97</v>
          </cell>
          <cell r="D204">
            <v>39589</v>
          </cell>
          <cell r="E204">
            <v>39654</v>
          </cell>
          <cell r="F204" t="str">
            <v>Summer</v>
          </cell>
          <cell r="G204">
            <v>2008</v>
          </cell>
        </row>
        <row r="205">
          <cell r="A205" t="str">
            <v>9780310253310</v>
          </cell>
          <cell r="B205" t="str">
            <v>PRESUMED GUILTY - BELL</v>
          </cell>
          <cell r="C205">
            <v>5.97</v>
          </cell>
          <cell r="D205">
            <v>39589</v>
          </cell>
          <cell r="E205">
            <v>39654</v>
          </cell>
          <cell r="F205" t="str">
            <v>Summer</v>
          </cell>
          <cell r="G205">
            <v>2008</v>
          </cell>
        </row>
        <row r="206">
          <cell r="A206" t="str">
            <v>9780310257677</v>
          </cell>
          <cell r="B206" t="str">
            <v>RESTORATION NVL/LAST LIGHT - BLACKSTOCK</v>
          </cell>
          <cell r="C206">
            <v>5.97</v>
          </cell>
          <cell r="D206">
            <v>39589</v>
          </cell>
          <cell r="E206">
            <v>39654</v>
          </cell>
          <cell r="F206" t="str">
            <v>Summer</v>
          </cell>
          <cell r="G206">
            <v>2008</v>
          </cell>
        </row>
        <row r="207">
          <cell r="A207" t="str">
            <v>9780310257684</v>
          </cell>
          <cell r="B207" t="str">
            <v>RESTORATION NVL/NIGHT LIGHT - BLACKSTOCK</v>
          </cell>
          <cell r="C207">
            <v>5.97</v>
          </cell>
          <cell r="D207">
            <v>39589</v>
          </cell>
          <cell r="E207">
            <v>39654</v>
          </cell>
          <cell r="F207" t="str">
            <v>Summer</v>
          </cell>
          <cell r="G207">
            <v>2008</v>
          </cell>
        </row>
        <row r="208">
          <cell r="A208" t="str">
            <v>9780310258049</v>
          </cell>
          <cell r="B208" t="str">
            <v>RETURN TO ME - HATCHER</v>
          </cell>
          <cell r="C208">
            <v>5.97</v>
          </cell>
          <cell r="D208">
            <v>39589</v>
          </cell>
          <cell r="E208">
            <v>39654</v>
          </cell>
          <cell r="F208" t="str">
            <v>Summer</v>
          </cell>
          <cell r="G208">
            <v>2008</v>
          </cell>
        </row>
        <row r="209">
          <cell r="A209" t="str">
            <v>9780310263500</v>
          </cell>
          <cell r="B209" t="str">
            <v>SIMPLE GIFTS - COPELAND</v>
          </cell>
          <cell r="C209">
            <v>5.97</v>
          </cell>
          <cell r="D209">
            <v>39589</v>
          </cell>
          <cell r="E209">
            <v>39654</v>
          </cell>
          <cell r="F209" t="str">
            <v>Summer</v>
          </cell>
          <cell r="G209">
            <v>2008</v>
          </cell>
        </row>
        <row r="210">
          <cell r="A210" t="str">
            <v>9780310273998</v>
          </cell>
          <cell r="B210" t="str">
            <v>SUSHI/ONLY UNI SC - TANG</v>
          </cell>
          <cell r="C210">
            <v>5.97</v>
          </cell>
          <cell r="D210">
            <v>39589</v>
          </cell>
          <cell r="E210">
            <v>39654</v>
          </cell>
          <cell r="F210" t="str">
            <v>Summer</v>
          </cell>
          <cell r="G210">
            <v>2008</v>
          </cell>
        </row>
        <row r="211">
          <cell r="A211" t="str">
            <v>9780310273981</v>
          </cell>
          <cell r="B211" t="str">
            <v>SUSHI/SUSHI FOR ONE - TANG</v>
          </cell>
          <cell r="C211">
            <v>5.97</v>
          </cell>
          <cell r="D211">
            <v>39589</v>
          </cell>
          <cell r="E211">
            <v>39654</v>
          </cell>
          <cell r="F211" t="str">
            <v>Summer</v>
          </cell>
          <cell r="G211">
            <v>2008</v>
          </cell>
        </row>
        <row r="212">
          <cell r="A212" t="str">
            <v>9780310278092</v>
          </cell>
          <cell r="B212" t="str">
            <v>BOUNDARIES DVD/ROM NEW</v>
          </cell>
          <cell r="C212">
            <v>17.97</v>
          </cell>
          <cell r="D212">
            <v>39615</v>
          </cell>
          <cell r="E212">
            <v>39689</v>
          </cell>
          <cell r="F212" t="str">
            <v>Back-to-School</v>
          </cell>
          <cell r="G212">
            <v>2008</v>
          </cell>
          <cell r="H212" t="str">
            <v xml:space="preserve">    </v>
          </cell>
          <cell r="I212" t="str">
            <v xml:space="preserve">    </v>
          </cell>
          <cell r="J212" t="str">
            <v xml:space="preserve">    </v>
          </cell>
        </row>
        <row r="213">
          <cell r="A213" t="str">
            <v>9780310711483</v>
          </cell>
          <cell r="B213" t="str">
            <v>CASE FOR A CREATOR FOR KIDS</v>
          </cell>
          <cell r="C213">
            <v>4.97</v>
          </cell>
          <cell r="D213">
            <v>39615</v>
          </cell>
          <cell r="E213">
            <v>39689</v>
          </cell>
          <cell r="F213" t="str">
            <v>Back-to-School</v>
          </cell>
          <cell r="G213">
            <v>2008</v>
          </cell>
          <cell r="H213" t="str">
            <v xml:space="preserve">    </v>
          </cell>
          <cell r="I213" t="str">
            <v xml:space="preserve">    </v>
          </cell>
          <cell r="J213" t="str">
            <v xml:space="preserve">    </v>
          </cell>
        </row>
        <row r="214">
          <cell r="A214" t="str">
            <v>9780310249771</v>
          </cell>
          <cell r="B214" t="str">
            <v>CASE FOR A CREATOR STUDENT EDITION</v>
          </cell>
          <cell r="C214">
            <v>5.97</v>
          </cell>
          <cell r="D214">
            <v>39615</v>
          </cell>
          <cell r="E214">
            <v>39689</v>
          </cell>
          <cell r="F214" t="str">
            <v>Back-to-School</v>
          </cell>
          <cell r="G214">
            <v>2008</v>
          </cell>
        </row>
        <row r="215">
          <cell r="A215" t="str">
            <v>9780310711476</v>
          </cell>
          <cell r="B215" t="str">
            <v>CASE FOR CHRIST FOR KIDS</v>
          </cell>
          <cell r="C215">
            <v>4.97</v>
          </cell>
          <cell r="D215">
            <v>39615</v>
          </cell>
          <cell r="E215">
            <v>39689</v>
          </cell>
          <cell r="F215" t="str">
            <v>Back-to-School</v>
          </cell>
          <cell r="G215">
            <v>2008</v>
          </cell>
        </row>
        <row r="216">
          <cell r="A216" t="str">
            <v>9780310234845</v>
          </cell>
          <cell r="B216" t="str">
            <v>CASE FOR CHRIST/STUDENT EDITION</v>
          </cell>
          <cell r="C216">
            <v>5.97</v>
          </cell>
          <cell r="D216">
            <v>39615</v>
          </cell>
          <cell r="E216">
            <v>39689</v>
          </cell>
          <cell r="F216" t="str">
            <v>Back-to-School</v>
          </cell>
          <cell r="G216">
            <v>2008</v>
          </cell>
        </row>
        <row r="217">
          <cell r="A217" t="str">
            <v>9780310711469</v>
          </cell>
          <cell r="B217" t="str">
            <v>CASE FOR FAITH FOR KIDS</v>
          </cell>
          <cell r="C217">
            <v>4.97</v>
          </cell>
          <cell r="D217">
            <v>39615</v>
          </cell>
          <cell r="E217">
            <v>39689</v>
          </cell>
          <cell r="F217" t="str">
            <v>Back-to-School</v>
          </cell>
          <cell r="G217">
            <v>2008</v>
          </cell>
        </row>
        <row r="218">
          <cell r="A218" t="str">
            <v>9780310241881</v>
          </cell>
          <cell r="B218" t="str">
            <v>CASE FOR FAITH STUDENT EDITION</v>
          </cell>
          <cell r="C218">
            <v>5.97</v>
          </cell>
          <cell r="D218">
            <v>39615</v>
          </cell>
          <cell r="E218">
            <v>39689</v>
          </cell>
          <cell r="F218" t="str">
            <v>Back-to-School</v>
          </cell>
          <cell r="G218">
            <v>2008</v>
          </cell>
        </row>
        <row r="219">
          <cell r="A219" t="str">
            <v>9780310285564</v>
          </cell>
          <cell r="B219" t="str">
            <v>EVERYTHING IS SPIRITUAL DVD</v>
          </cell>
          <cell r="C219">
            <v>14.97</v>
          </cell>
          <cell r="D219">
            <v>39615</v>
          </cell>
          <cell r="E219">
            <v>39689</v>
          </cell>
          <cell r="F219" t="str">
            <v>Back-to-School</v>
          </cell>
          <cell r="G219">
            <v>2008</v>
          </cell>
        </row>
        <row r="220">
          <cell r="A220" t="str">
            <v>9780310280941</v>
          </cell>
          <cell r="B220" t="str">
            <v>INTERSECT/WHERE FAITH/MEET DVD/ROM</v>
          </cell>
          <cell r="C220">
            <v>17.97</v>
          </cell>
          <cell r="D220">
            <v>39615</v>
          </cell>
          <cell r="E220">
            <v>39689</v>
          </cell>
          <cell r="F220" t="str">
            <v>Back-to-School</v>
          </cell>
          <cell r="G220">
            <v>2008</v>
          </cell>
        </row>
        <row r="221">
          <cell r="A221" t="str">
            <v>9780310271741</v>
          </cell>
          <cell r="B221" t="str">
            <v>JUST WALK ACROSS THE ROOM DVD</v>
          </cell>
          <cell r="C221">
            <v>17.97</v>
          </cell>
          <cell r="D221">
            <v>39615</v>
          </cell>
          <cell r="E221">
            <v>39689</v>
          </cell>
          <cell r="F221" t="str">
            <v>Back-to-School</v>
          </cell>
          <cell r="G221">
            <v>2008</v>
          </cell>
        </row>
        <row r="222">
          <cell r="A222" t="str">
            <v>9780310938521</v>
          </cell>
          <cell r="B222" t="str">
            <v>NIV ARCHAEOLOGICAL STDY BIBLE P/S</v>
          </cell>
          <cell r="C222">
            <v>34.97</v>
          </cell>
          <cell r="D222">
            <v>39615</v>
          </cell>
          <cell r="E222">
            <v>39689</v>
          </cell>
          <cell r="F222" t="str">
            <v>Back-to-School</v>
          </cell>
          <cell r="G222">
            <v>2008</v>
          </cell>
        </row>
        <row r="223">
          <cell r="A223" t="str">
            <v>9780310928041</v>
          </cell>
          <cell r="B223" t="str">
            <v>NIV QUEST STUDY BIB REV HC</v>
          </cell>
          <cell r="C223">
            <v>24.97</v>
          </cell>
          <cell r="D223">
            <v>39615</v>
          </cell>
          <cell r="E223">
            <v>39689</v>
          </cell>
          <cell r="F223" t="str">
            <v>Back-to-School</v>
          </cell>
          <cell r="G223">
            <v>2008</v>
          </cell>
        </row>
        <row r="224">
          <cell r="A224" t="str">
            <v>9780310927211</v>
          </cell>
          <cell r="B224" t="str">
            <v>NIV STUDENT BIB REV CMP HC</v>
          </cell>
          <cell r="C224">
            <v>17.97</v>
          </cell>
          <cell r="D224">
            <v>39615</v>
          </cell>
          <cell r="E224">
            <v>39689</v>
          </cell>
          <cell r="F224" t="str">
            <v>Back-to-School</v>
          </cell>
          <cell r="G224">
            <v>2008</v>
          </cell>
        </row>
        <row r="225">
          <cell r="A225" t="str">
            <v>9780310903260</v>
          </cell>
          <cell r="B225" t="str">
            <v>NIV TEXTBOOK EDITION BIBLE</v>
          </cell>
          <cell r="C225">
            <v>12.97</v>
          </cell>
          <cell r="D225">
            <v>39615</v>
          </cell>
          <cell r="E225">
            <v>39689</v>
          </cell>
          <cell r="F225" t="str">
            <v>Back-to-School</v>
          </cell>
          <cell r="G225">
            <v>2008</v>
          </cell>
          <cell r="H225" t="str">
            <v xml:space="preserve">    </v>
          </cell>
          <cell r="I225" t="str">
            <v xml:space="preserve">    </v>
          </cell>
          <cell r="J225" t="str">
            <v xml:space="preserve">    </v>
          </cell>
        </row>
        <row r="226">
          <cell r="A226" t="str">
            <v>9780310265238</v>
          </cell>
          <cell r="B226" t="str">
            <v>NOOMA/KICKBALL 006 ROB BELL DVD</v>
          </cell>
          <cell r="C226">
            <v>9.9700000000000006</v>
          </cell>
          <cell r="D226">
            <v>39615</v>
          </cell>
          <cell r="E226">
            <v>39689</v>
          </cell>
          <cell r="F226" t="str">
            <v>Back-to-School</v>
          </cell>
          <cell r="G226">
            <v>2008</v>
          </cell>
          <cell r="H226" t="str">
            <v xml:space="preserve">    </v>
          </cell>
          <cell r="I226" t="str">
            <v xml:space="preserve">    </v>
          </cell>
          <cell r="J226" t="str">
            <v xml:space="preserve">    </v>
          </cell>
        </row>
        <row r="227">
          <cell r="A227" t="str">
            <v>9780310265214</v>
          </cell>
          <cell r="B227" t="str">
            <v>NOOMA/NOISE 005 ROB BELL DVD</v>
          </cell>
          <cell r="C227">
            <v>9.9700000000000006</v>
          </cell>
          <cell r="D227">
            <v>39615</v>
          </cell>
          <cell r="E227">
            <v>39689</v>
          </cell>
          <cell r="F227" t="str">
            <v>Back-to-School</v>
          </cell>
          <cell r="G227">
            <v>2008</v>
          </cell>
          <cell r="H227" t="str">
            <v xml:space="preserve">    </v>
          </cell>
          <cell r="I227" t="str">
            <v xml:space="preserve">    </v>
          </cell>
          <cell r="J227" t="str">
            <v xml:space="preserve">    </v>
          </cell>
        </row>
        <row r="228">
          <cell r="A228" t="str">
            <v>9780310269434</v>
          </cell>
          <cell r="B228" t="str">
            <v>NOOMA/OPEN 019 ROB BELL DVD</v>
          </cell>
          <cell r="C228">
            <v>9.9700000000000006</v>
          </cell>
          <cell r="D228">
            <v>39615</v>
          </cell>
          <cell r="E228">
            <v>39689</v>
          </cell>
          <cell r="F228" t="str">
            <v>Back-to-School</v>
          </cell>
          <cell r="G228">
            <v>2008</v>
          </cell>
          <cell r="H228" t="str">
            <v xml:space="preserve">    </v>
          </cell>
          <cell r="I228" t="str">
            <v>X</v>
          </cell>
          <cell r="J228" t="str">
            <v xml:space="preserve">    </v>
          </cell>
        </row>
        <row r="229">
          <cell r="A229" t="str">
            <v>9780310269168</v>
          </cell>
          <cell r="B229" t="str">
            <v>NOOMA/RICH 013 ROB BELL DVD</v>
          </cell>
          <cell r="C229">
            <v>9.9700000000000006</v>
          </cell>
          <cell r="D229">
            <v>39615</v>
          </cell>
          <cell r="E229">
            <v>39689</v>
          </cell>
          <cell r="F229" t="str">
            <v>Back-to-School</v>
          </cell>
          <cell r="G229">
            <v>2008</v>
          </cell>
          <cell r="H229" t="str">
            <v xml:space="preserve">    </v>
          </cell>
          <cell r="I229" t="str">
            <v xml:space="preserve">    </v>
          </cell>
          <cell r="J229" t="str">
            <v xml:space="preserve">    </v>
          </cell>
        </row>
        <row r="230">
          <cell r="A230" t="str">
            <v>9780310286950</v>
          </cell>
          <cell r="B230" t="str">
            <v>NOOMA/SET VOL 1/10 PK - No Min</v>
          </cell>
          <cell r="C230">
            <v>99.97</v>
          </cell>
          <cell r="D230">
            <v>39615</v>
          </cell>
          <cell r="E230">
            <v>39689</v>
          </cell>
          <cell r="F230" t="str">
            <v>Back-to-School</v>
          </cell>
          <cell r="G230">
            <v>2008</v>
          </cell>
          <cell r="H230" t="str">
            <v xml:space="preserve">    </v>
          </cell>
          <cell r="I230" t="str">
            <v xml:space="preserve">    </v>
          </cell>
          <cell r="J230" t="str">
            <v xml:space="preserve">    </v>
          </cell>
        </row>
        <row r="231">
          <cell r="A231" t="str">
            <v>9780310269366</v>
          </cell>
          <cell r="B231" t="str">
            <v>NOOMA/STORE 016 ROB BELL</v>
          </cell>
          <cell r="C231">
            <v>9.9700000000000006</v>
          </cell>
          <cell r="D231">
            <v>39615</v>
          </cell>
          <cell r="E231">
            <v>39689</v>
          </cell>
          <cell r="F231" t="str">
            <v>Back-to-School</v>
          </cell>
          <cell r="G231">
            <v>2008</v>
          </cell>
          <cell r="H231" t="str">
            <v xml:space="preserve">    </v>
          </cell>
          <cell r="I231" t="str">
            <v xml:space="preserve">    </v>
          </cell>
          <cell r="J231" t="str">
            <v xml:space="preserve">    </v>
          </cell>
        </row>
        <row r="232">
          <cell r="A232" t="str">
            <v>9780310711995</v>
          </cell>
          <cell r="B232" t="str">
            <v>OFF MY CASE FOR KIDS</v>
          </cell>
          <cell r="C232">
            <v>4.97</v>
          </cell>
          <cell r="D232">
            <v>39615</v>
          </cell>
          <cell r="E232">
            <v>39689</v>
          </cell>
          <cell r="F232" t="str">
            <v>Back-to-School</v>
          </cell>
          <cell r="G232">
            <v>2008</v>
          </cell>
          <cell r="H232" t="str">
            <v xml:space="preserve">    </v>
          </cell>
          <cell r="I232" t="str">
            <v xml:space="preserve">    </v>
          </cell>
          <cell r="J232" t="str">
            <v xml:space="preserve">    </v>
          </cell>
        </row>
        <row r="233">
          <cell r="A233" t="str">
            <v>9780310275251</v>
          </cell>
          <cell r="B233" t="str">
            <v>PRAYER DVD</v>
          </cell>
          <cell r="C233">
            <v>17.97</v>
          </cell>
          <cell r="D233">
            <v>39615</v>
          </cell>
          <cell r="E233">
            <v>39689</v>
          </cell>
          <cell r="F233" t="str">
            <v>Back-to-School</v>
          </cell>
          <cell r="G233">
            <v>2008</v>
          </cell>
          <cell r="H233" t="str">
            <v xml:space="preserve">    </v>
          </cell>
          <cell r="I233" t="str">
            <v xml:space="preserve">    </v>
          </cell>
          <cell r="J233" t="str">
            <v xml:space="preserve">    </v>
          </cell>
        </row>
        <row r="234">
          <cell r="A234" t="str">
            <v>9780310277835</v>
          </cell>
          <cell r="B234" t="str">
            <v>REGROUP DVD</v>
          </cell>
          <cell r="C234">
            <v>19.97</v>
          </cell>
          <cell r="D234">
            <v>39615</v>
          </cell>
          <cell r="E234">
            <v>39689</v>
          </cell>
          <cell r="F234" t="str">
            <v>Back-to-School</v>
          </cell>
          <cell r="G234">
            <v>2008</v>
          </cell>
          <cell r="H234" t="str">
            <v xml:space="preserve">    </v>
          </cell>
          <cell r="I234" t="str">
            <v xml:space="preserve">    </v>
          </cell>
          <cell r="J234" t="str">
            <v xml:space="preserve">    </v>
          </cell>
        </row>
        <row r="235">
          <cell r="A235" t="str">
            <v>9780310934448</v>
          </cell>
          <cell r="B235" t="str">
            <v>TNIV COLLEGE DEV BIB MOCHA/AQUA DUO</v>
          </cell>
          <cell r="C235">
            <v>29.97</v>
          </cell>
          <cell r="D235">
            <v>39615</v>
          </cell>
          <cell r="E235">
            <v>39689</v>
          </cell>
          <cell r="F235" t="str">
            <v>Back-to-School</v>
          </cell>
          <cell r="G235">
            <v>2008</v>
          </cell>
          <cell r="H235" t="str">
            <v xml:space="preserve">    </v>
          </cell>
          <cell r="I235" t="str">
            <v xml:space="preserve">    </v>
          </cell>
          <cell r="J235" t="str">
            <v xml:space="preserve">    </v>
          </cell>
        </row>
        <row r="236">
          <cell r="A236" t="str">
            <v>9780310267355</v>
          </cell>
          <cell r="B236" t="str">
            <v>WHEN GODS PEOPLE PRAY CURRICUL DVD</v>
          </cell>
          <cell r="C236">
            <v>17.97</v>
          </cell>
          <cell r="D236">
            <v>39615</v>
          </cell>
          <cell r="E236">
            <v>39689</v>
          </cell>
          <cell r="F236" t="str">
            <v>Back-to-School</v>
          </cell>
          <cell r="G236">
            <v>2008</v>
          </cell>
          <cell r="H236" t="str">
            <v xml:space="preserve">    </v>
          </cell>
          <cell r="I236" t="str">
            <v xml:space="preserve">    </v>
          </cell>
          <cell r="J236" t="str">
            <v xml:space="preserve">    </v>
          </cell>
        </row>
        <row r="237">
          <cell r="A237" t="str">
            <v>9780310279198</v>
          </cell>
          <cell r="B237" t="str">
            <v>BECOMING A CONTAGIOUS CHURCH</v>
          </cell>
          <cell r="C237">
            <v>8.9939999999999998</v>
          </cell>
          <cell r="D237">
            <v>39631</v>
          </cell>
          <cell r="E237">
            <v>39642</v>
          </cell>
          <cell r="F237" t="str">
            <v>Book of the Month</v>
          </cell>
          <cell r="G237">
            <v>2008</v>
          </cell>
          <cell r="H237" t="str">
            <v xml:space="preserve">    </v>
          </cell>
          <cell r="I237" t="str">
            <v xml:space="preserve">    </v>
          </cell>
          <cell r="J237" t="str">
            <v xml:space="preserve">    </v>
          </cell>
        </row>
        <row r="238">
          <cell r="A238" t="str">
            <v>9780310276036</v>
          </cell>
          <cell r="B238" t="str">
            <v>FAITH</v>
          </cell>
          <cell r="C238">
            <v>11.393999999999998</v>
          </cell>
          <cell r="D238">
            <v>39631</v>
          </cell>
          <cell r="E238">
            <v>39642</v>
          </cell>
          <cell r="F238" t="str">
            <v>Book of the Month</v>
          </cell>
          <cell r="G238">
            <v>2008</v>
          </cell>
          <cell r="H238" t="str">
            <v>X</v>
          </cell>
          <cell r="I238" t="str">
            <v>X</v>
          </cell>
          <cell r="J238" t="str">
            <v>X</v>
          </cell>
        </row>
        <row r="239">
          <cell r="A239" t="str">
            <v>9780310273004</v>
          </cell>
          <cell r="B239" t="str">
            <v>RICK WARRENS BIB STDY METHODS SC</v>
          </cell>
          <cell r="C239">
            <v>8.9939999999999998</v>
          </cell>
          <cell r="D239">
            <v>39631</v>
          </cell>
          <cell r="E239">
            <v>39642</v>
          </cell>
          <cell r="F239" t="str">
            <v>Book of the Month</v>
          </cell>
          <cell r="G239">
            <v>2008</v>
          </cell>
          <cell r="H239" t="str">
            <v xml:space="preserve">    </v>
          </cell>
          <cell r="I239" t="str">
            <v xml:space="preserve">    </v>
          </cell>
          <cell r="J239" t="str">
            <v xml:space="preserve">    </v>
          </cell>
        </row>
        <row r="240">
          <cell r="A240" t="str">
            <v>9780310714101</v>
          </cell>
          <cell r="B240" t="str">
            <v>STEP INTO THE BIBLE</v>
          </cell>
          <cell r="C240">
            <v>8.9939999999999998</v>
          </cell>
          <cell r="D240">
            <v>39631</v>
          </cell>
          <cell r="E240">
            <v>39642</v>
          </cell>
          <cell r="F240" t="str">
            <v>Book of the Month</v>
          </cell>
          <cell r="G240">
            <v>2008</v>
          </cell>
          <cell r="H240" t="str">
            <v xml:space="preserve">    </v>
          </cell>
          <cell r="I240" t="str">
            <v>X</v>
          </cell>
          <cell r="J240" t="str">
            <v xml:space="preserve">    </v>
          </cell>
        </row>
        <row r="241">
          <cell r="A241" t="str">
            <v>9780310242109</v>
          </cell>
          <cell r="B241" t="str">
            <v>CASE FOR THE REAL JESUS</v>
          </cell>
          <cell r="C241">
            <v>13.193999999999999</v>
          </cell>
          <cell r="D241">
            <v>39664</v>
          </cell>
          <cell r="E241">
            <v>39675</v>
          </cell>
          <cell r="F241" t="str">
            <v>Book of the Month</v>
          </cell>
          <cell r="G241">
            <v>2008</v>
          </cell>
          <cell r="H241" t="str">
            <v>X</v>
          </cell>
          <cell r="I241" t="str">
            <v xml:space="preserve">    </v>
          </cell>
          <cell r="J241" t="str">
            <v xml:space="preserve">    </v>
          </cell>
        </row>
        <row r="242">
          <cell r="A242" t="str">
            <v>9780310271192</v>
          </cell>
          <cell r="B242" t="str">
            <v>FAITH LES/GRPWARE SM GR DUST V6 DVD</v>
          </cell>
          <cell r="C242">
            <v>23.994</v>
          </cell>
          <cell r="D242">
            <v>39664</v>
          </cell>
          <cell r="E242">
            <v>39675</v>
          </cell>
          <cell r="F242" t="str">
            <v>Book of the Month</v>
          </cell>
          <cell r="G242">
            <v>2008</v>
          </cell>
          <cell r="H242" t="str">
            <v xml:space="preserve">    </v>
          </cell>
          <cell r="I242" t="str">
            <v xml:space="preserve">    </v>
          </cell>
          <cell r="J242" t="str">
            <v xml:space="preserve">    </v>
          </cell>
        </row>
        <row r="243">
          <cell r="A243" t="str">
            <v>9780310266693</v>
          </cell>
          <cell r="B243" t="str">
            <v>JUST WALK ACROSS THE ROOM</v>
          </cell>
          <cell r="C243">
            <v>11.993999999999998</v>
          </cell>
          <cell r="D243">
            <v>39664</v>
          </cell>
          <cell r="E243">
            <v>39675</v>
          </cell>
          <cell r="F243" t="str">
            <v>Book of the Month</v>
          </cell>
          <cell r="G243">
            <v>2008</v>
          </cell>
          <cell r="H243" t="str">
            <v xml:space="preserve">    </v>
          </cell>
          <cell r="I243" t="str">
            <v xml:space="preserve">    </v>
          </cell>
          <cell r="J243" t="str">
            <v xml:space="preserve">    </v>
          </cell>
        </row>
        <row r="244">
          <cell r="A244" t="str">
            <v>9780310712145</v>
          </cell>
          <cell r="B244" t="str">
            <v>LETS GO ON A MOMMY DATE HC</v>
          </cell>
          <cell r="C244">
            <v>9.5939999999999994</v>
          </cell>
          <cell r="D244">
            <v>39664</v>
          </cell>
          <cell r="E244">
            <v>39675</v>
          </cell>
          <cell r="F244" t="str">
            <v>Book of the Month</v>
          </cell>
          <cell r="G244">
            <v>2008</v>
          </cell>
          <cell r="H244" t="str">
            <v>X</v>
          </cell>
          <cell r="I244" t="str">
            <v>X</v>
          </cell>
          <cell r="J244" t="str">
            <v>X</v>
          </cell>
        </row>
        <row r="245">
          <cell r="A245" t="str">
            <v>9780310266624</v>
          </cell>
          <cell r="B245" t="str">
            <v>ESSENTIAL BIBLE COMPANION</v>
          </cell>
          <cell r="C245">
            <v>8.9939999999999998</v>
          </cell>
          <cell r="D245">
            <v>39692</v>
          </cell>
          <cell r="E245">
            <v>39703</v>
          </cell>
          <cell r="F245" t="str">
            <v>Book of the Month</v>
          </cell>
          <cell r="G245">
            <v>2008</v>
          </cell>
          <cell r="H245" t="str">
            <v xml:space="preserve">    </v>
          </cell>
          <cell r="I245" t="str">
            <v xml:space="preserve">    </v>
          </cell>
          <cell r="J245" t="str">
            <v xml:space="preserve">    </v>
          </cell>
        </row>
        <row r="246">
          <cell r="A246" t="str">
            <v>9780310278429</v>
          </cell>
          <cell r="B246" t="str">
            <v>JESUS FOR PRESIDENT</v>
          </cell>
          <cell r="C246">
            <v>10.193999999999999</v>
          </cell>
          <cell r="D246">
            <v>39692</v>
          </cell>
          <cell r="E246">
            <v>39703</v>
          </cell>
          <cell r="F246" t="str">
            <v>Book of the Month</v>
          </cell>
          <cell r="G246">
            <v>2008</v>
          </cell>
          <cell r="H246" t="str">
            <v>X</v>
          </cell>
          <cell r="I246" t="str">
            <v>X</v>
          </cell>
          <cell r="J246" t="str">
            <v>X</v>
          </cell>
        </row>
        <row r="247">
          <cell r="A247" t="str">
            <v>9780310920083</v>
          </cell>
          <cell r="B247" t="str">
            <v>NIRV READ WITH ME BIBLE REV HC</v>
          </cell>
          <cell r="C247">
            <v>10.193999999999999</v>
          </cell>
          <cell r="D247">
            <v>39692</v>
          </cell>
          <cell r="E247">
            <v>39703</v>
          </cell>
          <cell r="F247" t="str">
            <v>Book of the Month</v>
          </cell>
          <cell r="G247">
            <v>2008</v>
          </cell>
          <cell r="H247" t="str">
            <v xml:space="preserve">    </v>
          </cell>
          <cell r="I247" t="str">
            <v xml:space="preserve">    </v>
          </cell>
          <cell r="J247" t="str">
            <v xml:space="preserve">    </v>
          </cell>
        </row>
        <row r="248">
          <cell r="A248" t="str">
            <v>9780310276999</v>
          </cell>
          <cell r="B248" t="str">
            <v>PURPOSE DRIVEN LIFE SC</v>
          </cell>
          <cell r="C248">
            <v>8.9939999999999998</v>
          </cell>
          <cell r="D248">
            <v>39692</v>
          </cell>
          <cell r="E248">
            <v>39703</v>
          </cell>
          <cell r="F248" t="str">
            <v>Book of the Month</v>
          </cell>
          <cell r="G248">
            <v>2008</v>
          </cell>
          <cell r="H248" t="str">
            <v>X</v>
          </cell>
          <cell r="I248" t="str">
            <v xml:space="preserve">    </v>
          </cell>
          <cell r="J248" t="str">
            <v xml:space="preserve">    </v>
          </cell>
        </row>
        <row r="249">
          <cell r="A249" t="str">
            <v>9780310286783</v>
          </cell>
          <cell r="B249" t="str">
            <v>BETWEEN SUNDAYS SC</v>
          </cell>
          <cell r="C249">
            <v>8.9939999999999998</v>
          </cell>
          <cell r="D249">
            <v>39734</v>
          </cell>
          <cell r="E249">
            <v>39745</v>
          </cell>
          <cell r="F249" t="str">
            <v>Book of the Month</v>
          </cell>
          <cell r="G249">
            <v>2008</v>
          </cell>
          <cell r="H249" t="str">
            <v>X</v>
          </cell>
          <cell r="I249" t="str">
            <v xml:space="preserve">    </v>
          </cell>
          <cell r="J249" t="str">
            <v>X</v>
          </cell>
        </row>
        <row r="250">
          <cell r="A250" t="str">
            <v>9780310259947</v>
          </cell>
          <cell r="B250" t="str">
            <v>HALLEYS BIB HANDBK W/NIV DELUXE ED</v>
          </cell>
          <cell r="C250">
            <v>14.993999999999998</v>
          </cell>
          <cell r="D250">
            <v>39734</v>
          </cell>
          <cell r="E250">
            <v>39745</v>
          </cell>
          <cell r="F250" t="str">
            <v>Book of the Month</v>
          </cell>
          <cell r="G250">
            <v>2008</v>
          </cell>
          <cell r="H250" t="str">
            <v xml:space="preserve">    </v>
          </cell>
          <cell r="I250" t="str">
            <v xml:space="preserve">    </v>
          </cell>
          <cell r="J250" t="str">
            <v xml:space="preserve">    </v>
          </cell>
        </row>
        <row r="251">
          <cell r="A251" t="str">
            <v>9780310921424</v>
          </cell>
          <cell r="B251" t="str">
            <v>NIRV LITTLE KIDS ADVENTURE BIBLE</v>
          </cell>
          <cell r="C251">
            <v>10.793999999999999</v>
          </cell>
          <cell r="D251">
            <v>39734</v>
          </cell>
          <cell r="E251">
            <v>39745</v>
          </cell>
          <cell r="F251" t="str">
            <v>Book of the Month</v>
          </cell>
          <cell r="G251">
            <v>2008</v>
          </cell>
          <cell r="H251" t="str">
            <v xml:space="preserve">    </v>
          </cell>
          <cell r="I251" t="str">
            <v xml:space="preserve">    </v>
          </cell>
          <cell r="J251" t="str">
            <v xml:space="preserve">    </v>
          </cell>
        </row>
        <row r="252">
          <cell r="A252" t="str">
            <v>9780310271055</v>
          </cell>
          <cell r="B252" t="str">
            <v>PRAYER</v>
          </cell>
          <cell r="C252">
            <v>13.193999999999999</v>
          </cell>
          <cell r="D252">
            <v>39734</v>
          </cell>
          <cell r="E252">
            <v>39745</v>
          </cell>
          <cell r="F252" t="str">
            <v>Book of the Month</v>
          </cell>
          <cell r="G252">
            <v>2008</v>
          </cell>
          <cell r="H252" t="str">
            <v xml:space="preserve">    </v>
          </cell>
          <cell r="I252" t="str">
            <v xml:space="preserve">    </v>
          </cell>
          <cell r="J252" t="str">
            <v xml:space="preserve">    </v>
          </cell>
        </row>
        <row r="253">
          <cell r="A253" t="str">
            <v>9780310274506</v>
          </cell>
          <cell r="B253" t="str">
            <v>BASIC BIB LIBRARY 6.0 WIN CDR</v>
          </cell>
          <cell r="C253">
            <v>17.994</v>
          </cell>
          <cell r="D253">
            <v>39755</v>
          </cell>
          <cell r="E253">
            <v>39766</v>
          </cell>
          <cell r="F253" t="str">
            <v>Book of the Month</v>
          </cell>
          <cell r="G253">
            <v>2008</v>
          </cell>
          <cell r="H253" t="str">
            <v xml:space="preserve">    </v>
          </cell>
          <cell r="I253" t="str">
            <v xml:space="preserve">    </v>
          </cell>
          <cell r="J253" t="str">
            <v xml:space="preserve">    </v>
          </cell>
        </row>
        <row r="254">
          <cell r="A254" t="str">
            <v>9780310708254</v>
          </cell>
          <cell r="B254" t="str">
            <v>JESUS STORYBOOK BIBLE</v>
          </cell>
          <cell r="C254">
            <v>10.193999999999999</v>
          </cell>
          <cell r="D254">
            <v>39755</v>
          </cell>
          <cell r="E254">
            <v>39766</v>
          </cell>
          <cell r="F254" t="str">
            <v>Book of the Month</v>
          </cell>
          <cell r="G254">
            <v>2008</v>
          </cell>
        </row>
        <row r="255">
          <cell r="A255" t="str">
            <v>9780310285540</v>
          </cell>
          <cell r="B255" t="str">
            <v>LIVING WATER (min of 30 to receive discount)</v>
          </cell>
          <cell r="C255">
            <v>8.9939999999999998</v>
          </cell>
          <cell r="D255">
            <v>39755</v>
          </cell>
          <cell r="E255">
            <v>39766</v>
          </cell>
          <cell r="F255" t="str">
            <v>Book of the Month</v>
          </cell>
          <cell r="G255">
            <v>2008</v>
          </cell>
          <cell r="H255" t="str">
            <v xml:space="preserve">    </v>
          </cell>
          <cell r="I255" t="str">
            <v xml:space="preserve">    </v>
          </cell>
          <cell r="J255" t="str">
            <v xml:space="preserve">    </v>
          </cell>
        </row>
        <row r="256">
          <cell r="A256" t="str">
            <v>9780310280675</v>
          </cell>
          <cell r="B256" t="str">
            <v>SEX GOD SC</v>
          </cell>
          <cell r="C256">
            <v>8.9939999999999998</v>
          </cell>
          <cell r="D256">
            <v>39755</v>
          </cell>
          <cell r="E256">
            <v>39766</v>
          </cell>
          <cell r="F256" t="str">
            <v>Book of the Month</v>
          </cell>
          <cell r="G256">
            <v>2008</v>
          </cell>
          <cell r="H256" t="str">
            <v xml:space="preserve">    </v>
          </cell>
          <cell r="I256" t="str">
            <v xml:space="preserve">    </v>
          </cell>
          <cell r="J256" t="str">
            <v xml:space="preserve">    </v>
          </cell>
        </row>
        <row r="257">
          <cell r="A257" t="str">
            <v>9780310926054</v>
          </cell>
          <cell r="B257" t="str">
            <v>NIV ARCHAEOLOGICAL STDY HC</v>
          </cell>
          <cell r="C257">
            <v>34.97</v>
          </cell>
          <cell r="D257">
            <v>39661</v>
          </cell>
          <cell r="E257">
            <v>39745</v>
          </cell>
          <cell r="F257" t="str">
            <v>Fall</v>
          </cell>
          <cell r="G257">
            <v>2008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tion"/>
      <sheetName val="Promo Proj"/>
      <sheetName val="Sales Review"/>
      <sheetName val="Array"/>
      <sheetName val="REFRESH"/>
      <sheetName val="DataTracker 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er"/>
      <sheetName val="1-5k"/>
      <sheetName val="5-10k"/>
      <sheetName val="10-15k"/>
      <sheetName val="15-30k"/>
      <sheetName val="30-50k"/>
      <sheetName val="50-75k"/>
      <sheetName val="75-100k"/>
      <sheetName val="100+"/>
      <sheetName val="Array"/>
      <sheetName val="Menu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7"/>
  <sheetViews>
    <sheetView topLeftCell="A4" workbookViewId="0">
      <selection activeCell="A26" sqref="A26:XFD27"/>
    </sheetView>
  </sheetViews>
  <sheetFormatPr defaultRowHeight="12.75" x14ac:dyDescent="0.2"/>
  <cols>
    <col min="1" max="1" width="11.83203125" customWidth="1"/>
    <col min="2" max="2" width="18.8320312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640625" customWidth="1"/>
    <col min="9" max="9" width="4.1640625" customWidth="1"/>
    <col min="10" max="10" width="10.83203125" customWidth="1"/>
    <col min="11" max="11" width="10.6640625" customWidth="1"/>
    <col min="12" max="12" width="8.1640625" customWidth="1"/>
    <col min="13" max="13" width="10.6640625" customWidth="1"/>
    <col min="14" max="14" width="7.1640625" customWidth="1"/>
    <col min="15" max="15" width="2.5" customWidth="1"/>
  </cols>
  <sheetData>
    <row r="1" spans="2:13" s="3" customFormat="1" ht="61.5" customHeight="1" thickBot="1" x14ac:dyDescent="0.35">
      <c r="B1" s="4"/>
      <c r="C1" s="5"/>
      <c r="D1" s="2"/>
      <c r="E1" s="2"/>
      <c r="F1" s="2"/>
      <c r="G1" s="201" t="s">
        <v>35</v>
      </c>
      <c r="H1" s="202"/>
      <c r="I1" s="202"/>
      <c r="J1" s="202"/>
      <c r="K1" s="202"/>
      <c r="L1" s="202"/>
      <c r="M1" s="203"/>
    </row>
    <row r="2" spans="2:13" s="3" customFormat="1" ht="18" customHeight="1" x14ac:dyDescent="0.2">
      <c r="B2" s="4"/>
      <c r="D2" s="4"/>
      <c r="E2" s="15"/>
      <c r="F2" s="4"/>
      <c r="G2" s="204" t="s">
        <v>10</v>
      </c>
      <c r="H2" s="205"/>
      <c r="I2" s="205"/>
      <c r="J2" s="205"/>
      <c r="K2" s="205"/>
      <c r="L2" s="205"/>
      <c r="M2" s="206"/>
    </row>
    <row r="3" spans="2:13" s="3" customFormat="1" ht="13.9" customHeight="1" x14ac:dyDescent="0.2">
      <c r="B3" s="4"/>
      <c r="D3" s="4"/>
      <c r="E3" s="15"/>
      <c r="F3" s="4"/>
      <c r="G3" s="207"/>
      <c r="H3" s="208"/>
      <c r="I3" s="208"/>
      <c r="J3" s="208"/>
      <c r="K3" s="208"/>
      <c r="L3" s="208"/>
      <c r="M3" s="209"/>
    </row>
    <row r="4" spans="2:13" s="3" customFormat="1" ht="13.5" thickBot="1" x14ac:dyDescent="0.25">
      <c r="B4" s="4"/>
      <c r="D4" s="4"/>
      <c r="E4" s="15"/>
      <c r="F4" s="4"/>
      <c r="G4" s="210"/>
      <c r="H4" s="211"/>
      <c r="I4" s="211"/>
      <c r="J4" s="211"/>
      <c r="K4" s="211"/>
      <c r="L4" s="211"/>
      <c r="M4" s="212"/>
    </row>
    <row r="5" spans="2:13" s="3" customFormat="1" x14ac:dyDescent="0.2">
      <c r="B5" s="4"/>
      <c r="E5" s="14"/>
      <c r="G5" s="4"/>
      <c r="H5" s="4"/>
      <c r="I5" s="4"/>
    </row>
    <row r="6" spans="2:13" s="3" customFormat="1" x14ac:dyDescent="0.2">
      <c r="B6" s="4"/>
      <c r="E6" s="14"/>
      <c r="G6" s="4"/>
      <c r="H6" s="4"/>
      <c r="I6" s="4"/>
    </row>
    <row r="7" spans="2:13" s="3" customFormat="1" x14ac:dyDescent="0.2">
      <c r="B7" s="4"/>
      <c r="E7" s="14"/>
      <c r="G7" s="4"/>
      <c r="H7" s="4"/>
      <c r="I7" s="4"/>
    </row>
    <row r="8" spans="2:13" s="3" customFormat="1" x14ac:dyDescent="0.2">
      <c r="B8" s="4"/>
      <c r="E8" s="14"/>
      <c r="G8" s="4"/>
      <c r="H8" s="4"/>
      <c r="I8" s="4"/>
    </row>
    <row r="9" spans="2:13" s="3" customFormat="1" x14ac:dyDescent="0.2">
      <c r="B9" s="4"/>
      <c r="E9" s="14"/>
      <c r="G9" s="4"/>
      <c r="H9" s="4"/>
      <c r="I9" s="4"/>
    </row>
    <row r="10" spans="2:13" s="3" customFormat="1" x14ac:dyDescent="0.2">
      <c r="B10" s="4"/>
      <c r="E10" s="14"/>
      <c r="G10" s="4"/>
      <c r="H10" s="4"/>
      <c r="I10" s="4"/>
    </row>
    <row r="11" spans="2:13" s="3" customFormat="1" x14ac:dyDescent="0.2">
      <c r="B11" s="4"/>
      <c r="E11" s="14"/>
      <c r="G11" s="4"/>
      <c r="H11" s="4"/>
      <c r="I11" s="4"/>
    </row>
    <row r="12" spans="2:13" s="3" customFormat="1" x14ac:dyDescent="0.2">
      <c r="B12" s="4"/>
      <c r="E12" s="14"/>
      <c r="G12" s="4"/>
      <c r="H12" s="4"/>
      <c r="I12" s="4"/>
    </row>
    <row r="13" spans="2:13" s="3" customFormat="1" x14ac:dyDescent="0.2">
      <c r="B13" s="4"/>
      <c r="E13" s="14"/>
      <c r="G13" s="4"/>
      <c r="H13" s="4"/>
      <c r="I13" s="4"/>
    </row>
    <row r="14" spans="2:13" s="3" customFormat="1" x14ac:dyDescent="0.2">
      <c r="B14" s="4"/>
      <c r="E14" s="14"/>
      <c r="G14" s="4"/>
      <c r="H14" s="4"/>
      <c r="I14" s="4"/>
    </row>
    <row r="15" spans="2:13" s="3" customFormat="1" x14ac:dyDescent="0.2">
      <c r="B15" s="4"/>
      <c r="E15" s="14"/>
      <c r="G15" s="4"/>
      <c r="H15" s="4"/>
      <c r="I15" s="4"/>
    </row>
    <row r="16" spans="2:13" s="3" customFormat="1" x14ac:dyDescent="0.2">
      <c r="B16" s="4"/>
      <c r="E16" s="14"/>
      <c r="G16" s="4"/>
      <c r="H16" s="4"/>
      <c r="I16" s="4"/>
    </row>
    <row r="17" spans="1:14" s="14" customFormat="1" x14ac:dyDescent="0.2">
      <c r="B17" s="15"/>
      <c r="G17" s="15"/>
      <c r="H17" s="15"/>
      <c r="I17" s="15"/>
    </row>
    <row r="18" spans="1:14" s="3" customFormat="1" x14ac:dyDescent="0.2">
      <c r="B18" s="4"/>
      <c r="E18" s="14"/>
      <c r="G18" s="4"/>
      <c r="H18" s="4"/>
      <c r="I18" s="4"/>
    </row>
    <row r="19" spans="1:14" ht="14.25" customHeight="1" x14ac:dyDescent="0.2">
      <c r="A19" s="216" t="s">
        <v>0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8"/>
    </row>
    <row r="20" spans="1:14" ht="29.25" customHeight="1" x14ac:dyDescent="0.2">
      <c r="A20" s="213" t="s">
        <v>1</v>
      </c>
      <c r="B20" s="215"/>
      <c r="C20" s="1" t="s">
        <v>2</v>
      </c>
      <c r="D20" s="1" t="s">
        <v>3</v>
      </c>
      <c r="E20" s="213" t="s">
        <v>4</v>
      </c>
      <c r="F20" s="214"/>
      <c r="G20" s="215"/>
      <c r="H20" s="213" t="s">
        <v>5</v>
      </c>
      <c r="I20" s="215"/>
      <c r="J20" s="1" t="s">
        <v>6</v>
      </c>
      <c r="K20" s="1" t="s">
        <v>7</v>
      </c>
      <c r="L20" s="1" t="s">
        <v>8</v>
      </c>
      <c r="M20" s="1" t="s">
        <v>9</v>
      </c>
    </row>
    <row r="21" spans="1:14" s="28" customFormat="1" ht="30" customHeight="1" x14ac:dyDescent="0.2">
      <c r="A21" s="186" t="s">
        <v>36</v>
      </c>
      <c r="B21" s="187"/>
      <c r="C21" s="24" t="s">
        <v>37</v>
      </c>
      <c r="D21" s="25" t="s">
        <v>38</v>
      </c>
      <c r="E21" s="188">
        <v>9780764235696</v>
      </c>
      <c r="F21" s="189"/>
      <c r="G21" s="190"/>
      <c r="H21" s="191"/>
      <c r="I21" s="192"/>
      <c r="J21" s="8">
        <v>15.99</v>
      </c>
      <c r="K21" s="12"/>
      <c r="L21" s="12"/>
      <c r="M21" s="12"/>
      <c r="N21" s="34"/>
    </row>
    <row r="22" spans="1:14" s="28" customFormat="1" ht="30" customHeight="1" x14ac:dyDescent="0.2">
      <c r="A22" s="194" t="s">
        <v>265</v>
      </c>
      <c r="B22" s="195"/>
      <c r="C22" s="27" t="s">
        <v>266</v>
      </c>
      <c r="D22" s="26" t="s">
        <v>86</v>
      </c>
      <c r="E22" s="196">
        <v>9780801018688</v>
      </c>
      <c r="F22" s="197"/>
      <c r="G22" s="198"/>
      <c r="H22" s="199"/>
      <c r="I22" s="200"/>
      <c r="J22" s="7">
        <v>16.989999999999998</v>
      </c>
      <c r="K22" s="13"/>
      <c r="L22" s="13"/>
      <c r="M22" s="13"/>
      <c r="N22" s="34"/>
    </row>
    <row r="23" spans="1:14" s="28" customFormat="1" ht="30" customHeight="1" x14ac:dyDescent="0.2">
      <c r="A23" s="186" t="s">
        <v>267</v>
      </c>
      <c r="B23" s="187"/>
      <c r="C23" s="24" t="s">
        <v>268</v>
      </c>
      <c r="D23" s="25" t="s">
        <v>86</v>
      </c>
      <c r="E23" s="188">
        <v>9780800738938</v>
      </c>
      <c r="F23" s="189"/>
      <c r="G23" s="190"/>
      <c r="H23" s="191"/>
      <c r="I23" s="192"/>
      <c r="J23" s="8">
        <v>16.989999999999998</v>
      </c>
      <c r="K23" s="12"/>
      <c r="L23" s="12"/>
      <c r="M23" s="12"/>
      <c r="N23" s="34"/>
    </row>
    <row r="24" spans="1:14" s="28" customFormat="1" ht="30" customHeight="1" x14ac:dyDescent="0.2">
      <c r="A24" s="194" t="s">
        <v>269</v>
      </c>
      <c r="B24" s="195"/>
      <c r="C24" s="27" t="s">
        <v>270</v>
      </c>
      <c r="D24" s="26" t="s">
        <v>38</v>
      </c>
      <c r="E24" s="196">
        <v>9780800738433</v>
      </c>
      <c r="F24" s="197"/>
      <c r="G24" s="198"/>
      <c r="H24" s="199"/>
      <c r="I24" s="200"/>
      <c r="J24" s="7">
        <v>15.99</v>
      </c>
      <c r="K24" s="13"/>
      <c r="L24" s="13"/>
      <c r="M24" s="13"/>
      <c r="N24" s="34"/>
    </row>
    <row r="25" spans="1:14" s="28" customFormat="1" ht="30" customHeight="1" x14ac:dyDescent="0.2">
      <c r="A25" s="186" t="s">
        <v>271</v>
      </c>
      <c r="B25" s="187"/>
      <c r="C25" s="24" t="s">
        <v>272</v>
      </c>
      <c r="D25" s="25" t="s">
        <v>86</v>
      </c>
      <c r="E25" s="188">
        <v>9780764237119</v>
      </c>
      <c r="F25" s="189"/>
      <c r="G25" s="190"/>
      <c r="H25" s="191"/>
      <c r="I25" s="192"/>
      <c r="J25" s="8">
        <v>17.989999999999998</v>
      </c>
      <c r="K25" s="8">
        <v>14.97</v>
      </c>
      <c r="L25" s="12"/>
      <c r="M25" s="12"/>
      <c r="N25" s="34"/>
    </row>
    <row r="26" spans="1:14" s="9" customFormat="1" ht="15" x14ac:dyDescent="0.2">
      <c r="A26" s="193" t="s">
        <v>258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14" s="28" customFormat="1" ht="30" customHeight="1" x14ac:dyDescent="0.2">
      <c r="A27" s="194" t="s">
        <v>271</v>
      </c>
      <c r="B27" s="195"/>
      <c r="C27" s="27" t="s">
        <v>272</v>
      </c>
      <c r="D27" s="26" t="s">
        <v>86</v>
      </c>
      <c r="E27" s="196">
        <v>9780764237119</v>
      </c>
      <c r="F27" s="197"/>
      <c r="G27" s="198"/>
      <c r="H27" s="199"/>
      <c r="I27" s="200"/>
      <c r="J27" s="7">
        <v>17.989999999999998</v>
      </c>
      <c r="K27" s="7">
        <v>14.97</v>
      </c>
      <c r="L27" s="13"/>
      <c r="M27" s="13"/>
      <c r="N27" s="34"/>
    </row>
  </sheetData>
  <mergeCells count="25">
    <mergeCell ref="A22:B22"/>
    <mergeCell ref="E22:G22"/>
    <mergeCell ref="H22:I22"/>
    <mergeCell ref="A23:B23"/>
    <mergeCell ref="G1:M1"/>
    <mergeCell ref="G2:M4"/>
    <mergeCell ref="E20:G20"/>
    <mergeCell ref="E21:G21"/>
    <mergeCell ref="A19:M19"/>
    <mergeCell ref="A20:B20"/>
    <mergeCell ref="H20:I20"/>
    <mergeCell ref="A21:B21"/>
    <mergeCell ref="H21:I21"/>
    <mergeCell ref="E23:G23"/>
    <mergeCell ref="H23:I23"/>
    <mergeCell ref="A24:B24"/>
    <mergeCell ref="E24:G24"/>
    <mergeCell ref="H24:I24"/>
    <mergeCell ref="A25:B25"/>
    <mergeCell ref="E25:G25"/>
    <mergeCell ref="H25:I25"/>
    <mergeCell ref="A26:M26"/>
    <mergeCell ref="A27:B27"/>
    <mergeCell ref="E27:G27"/>
    <mergeCell ref="H27:I27"/>
  </mergeCells>
  <printOptions horizontalCentered="1"/>
  <pageMargins left="0.7" right="0.7" top="0.75" bottom="0.75" header="0.3" footer="0.3"/>
  <pageSetup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1BE0C-E08B-4C75-8BD3-AD076FADC9B8}">
  <sheetPr>
    <pageSetUpPr fitToPage="1"/>
  </sheetPr>
  <dimension ref="A1:N23"/>
  <sheetViews>
    <sheetView workbookViewId="0">
      <selection activeCell="P11" sqref="P11"/>
    </sheetView>
  </sheetViews>
  <sheetFormatPr defaultColWidth="8.83203125" defaultRowHeight="12.75" x14ac:dyDescent="0.2"/>
  <cols>
    <col min="1" max="1" width="11.83203125" style="9" customWidth="1"/>
    <col min="2" max="2" width="18.83203125" style="9" customWidth="1"/>
    <col min="3" max="3" width="16.6640625" style="9" customWidth="1"/>
    <col min="4" max="4" width="8" style="9" customWidth="1"/>
    <col min="5" max="5" width="2.6640625" style="9" customWidth="1"/>
    <col min="6" max="6" width="4" style="9" customWidth="1"/>
    <col min="7" max="7" width="12" style="9" customWidth="1"/>
    <col min="8" max="8" width="2.1640625" style="9" customWidth="1"/>
    <col min="9" max="9" width="4.1640625" style="9" customWidth="1"/>
    <col min="10" max="10" width="10.83203125" style="9" customWidth="1"/>
    <col min="11" max="11" width="10.6640625" style="9" customWidth="1"/>
    <col min="12" max="12" width="8.1640625" style="9" customWidth="1"/>
    <col min="13" max="13" width="10.6640625" style="9" customWidth="1"/>
    <col min="14" max="14" width="7.1640625" style="9" customWidth="1"/>
    <col min="15" max="16384" width="8.83203125" style="9"/>
  </cols>
  <sheetData>
    <row r="1" spans="2:13" s="14" customFormat="1" ht="61.5" customHeight="1" thickBot="1" x14ac:dyDescent="0.25">
      <c r="B1" s="15"/>
      <c r="C1" s="16"/>
      <c r="D1" s="22"/>
      <c r="E1" s="22"/>
      <c r="F1" s="22"/>
      <c r="G1" s="201" t="s">
        <v>28</v>
      </c>
      <c r="H1" s="202"/>
      <c r="I1" s="202"/>
      <c r="J1" s="202"/>
      <c r="K1" s="202"/>
      <c r="L1" s="202"/>
      <c r="M1" s="203"/>
    </row>
    <row r="2" spans="2:13" s="14" customFormat="1" ht="15" customHeight="1" x14ac:dyDescent="0.2">
      <c r="B2" s="15"/>
      <c r="D2" s="18"/>
      <c r="E2" s="18"/>
      <c r="F2" s="18"/>
      <c r="G2" s="204" t="s">
        <v>17</v>
      </c>
      <c r="H2" s="205"/>
      <c r="I2" s="205"/>
      <c r="J2" s="205"/>
      <c r="K2" s="205"/>
      <c r="L2" s="205"/>
      <c r="M2" s="206"/>
    </row>
    <row r="3" spans="2:13" s="14" customFormat="1" x14ac:dyDescent="0.2">
      <c r="B3" s="15"/>
      <c r="D3" s="18"/>
      <c r="E3" s="18"/>
      <c r="F3" s="18"/>
      <c r="G3" s="207"/>
      <c r="H3" s="208"/>
      <c r="I3" s="208"/>
      <c r="J3" s="208"/>
      <c r="K3" s="208"/>
      <c r="L3" s="208"/>
      <c r="M3" s="209"/>
    </row>
    <row r="4" spans="2:13" s="14" customFormat="1" ht="23.25" customHeight="1" x14ac:dyDescent="0.2">
      <c r="B4" s="15"/>
      <c r="D4" s="18"/>
      <c r="E4" s="18"/>
      <c r="F4" s="18"/>
      <c r="G4" s="207"/>
      <c r="H4" s="208"/>
      <c r="I4" s="208"/>
      <c r="J4" s="208"/>
      <c r="K4" s="208"/>
      <c r="L4" s="208"/>
      <c r="M4" s="209"/>
    </row>
    <row r="5" spans="2:13" s="14" customFormat="1" ht="48" customHeight="1" thickBot="1" x14ac:dyDescent="0.25">
      <c r="B5" s="15"/>
      <c r="D5" s="18"/>
      <c r="E5" s="18"/>
      <c r="F5" s="18"/>
      <c r="G5" s="255"/>
      <c r="H5" s="256"/>
      <c r="I5" s="256"/>
      <c r="J5" s="256"/>
      <c r="K5" s="256"/>
      <c r="L5" s="256"/>
      <c r="M5" s="257"/>
    </row>
    <row r="6" spans="2:13" s="14" customFormat="1" x14ac:dyDescent="0.2">
      <c r="B6" s="15"/>
      <c r="G6" s="15"/>
      <c r="H6" s="15"/>
    </row>
    <row r="7" spans="2:13" s="14" customFormat="1" x14ac:dyDescent="0.2">
      <c r="B7" s="15"/>
      <c r="G7" s="15"/>
      <c r="H7" s="15"/>
    </row>
    <row r="8" spans="2:13" s="14" customFormat="1" x14ac:dyDescent="0.2">
      <c r="B8" s="15"/>
      <c r="G8" s="15"/>
      <c r="H8" s="15"/>
    </row>
    <row r="9" spans="2:13" s="14" customFormat="1" x14ac:dyDescent="0.2">
      <c r="B9" s="15"/>
      <c r="G9" s="15"/>
      <c r="H9" s="15"/>
    </row>
    <row r="10" spans="2:13" s="14" customFormat="1" x14ac:dyDescent="0.2">
      <c r="B10" s="15"/>
      <c r="G10" s="15"/>
      <c r="H10" s="15"/>
    </row>
    <row r="11" spans="2:13" s="14" customFormat="1" x14ac:dyDescent="0.2">
      <c r="B11" s="15"/>
      <c r="G11" s="15"/>
      <c r="H11" s="15"/>
    </row>
    <row r="12" spans="2:13" s="14" customFormat="1" x14ac:dyDescent="0.2">
      <c r="B12" s="15"/>
      <c r="G12" s="15"/>
      <c r="H12" s="15"/>
    </row>
    <row r="13" spans="2:13" s="14" customFormat="1" x14ac:dyDescent="0.2">
      <c r="B13" s="15"/>
      <c r="G13" s="15"/>
      <c r="H13" s="15"/>
    </row>
    <row r="14" spans="2:13" s="14" customFormat="1" x14ac:dyDescent="0.2">
      <c r="B14" s="15"/>
      <c r="G14" s="15"/>
      <c r="H14" s="15"/>
    </row>
    <row r="15" spans="2:13" s="14" customFormat="1" x14ac:dyDescent="0.2">
      <c r="B15" s="15"/>
      <c r="G15" s="15"/>
      <c r="H15" s="15"/>
    </row>
    <row r="16" spans="2:13" s="14" customFormat="1" x14ac:dyDescent="0.2">
      <c r="B16" s="15"/>
      <c r="G16" s="15"/>
      <c r="H16" s="15"/>
    </row>
    <row r="17" spans="1:14" s="14" customFormat="1" x14ac:dyDescent="0.2">
      <c r="B17" s="15"/>
      <c r="G17" s="15"/>
      <c r="H17" s="15"/>
    </row>
    <row r="18" spans="1:14" s="14" customFormat="1" x14ac:dyDescent="0.2">
      <c r="B18" s="15"/>
      <c r="G18" s="15"/>
      <c r="H18" s="15"/>
    </row>
    <row r="19" spans="1:14" s="14" customFormat="1" x14ac:dyDescent="0.2">
      <c r="B19" s="15"/>
      <c r="G19" s="15"/>
      <c r="H19" s="15"/>
    </row>
    <row r="20" spans="1:14" ht="14.25" customHeight="1" x14ac:dyDescent="0.2">
      <c r="A20" s="231" t="s">
        <v>0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3"/>
    </row>
    <row r="21" spans="1:14" ht="29.25" customHeight="1" x14ac:dyDescent="0.2">
      <c r="A21" s="228" t="s">
        <v>1</v>
      </c>
      <c r="B21" s="230"/>
      <c r="C21" s="19" t="s">
        <v>2</v>
      </c>
      <c r="D21" s="19" t="s">
        <v>3</v>
      </c>
      <c r="E21" s="228" t="s">
        <v>4</v>
      </c>
      <c r="F21" s="229"/>
      <c r="G21" s="230"/>
      <c r="H21" s="228" t="s">
        <v>5</v>
      </c>
      <c r="I21" s="230"/>
      <c r="J21" s="19" t="s">
        <v>6</v>
      </c>
      <c r="K21" s="19" t="s">
        <v>7</v>
      </c>
      <c r="L21" s="19" t="s">
        <v>8</v>
      </c>
      <c r="M21" s="19" t="s">
        <v>9</v>
      </c>
    </row>
    <row r="22" spans="1:14" s="28" customFormat="1" ht="30" customHeight="1" x14ac:dyDescent="0.2">
      <c r="A22" s="186" t="s">
        <v>83</v>
      </c>
      <c r="B22" s="187"/>
      <c r="C22" s="24" t="s">
        <v>84</v>
      </c>
      <c r="D22" s="25" t="s">
        <v>38</v>
      </c>
      <c r="E22" s="188">
        <v>9781546029465</v>
      </c>
      <c r="F22" s="189"/>
      <c r="G22" s="190"/>
      <c r="H22" s="191"/>
      <c r="I22" s="192"/>
      <c r="J22" s="8">
        <v>13.99</v>
      </c>
      <c r="K22" s="8">
        <v>11.97</v>
      </c>
      <c r="L22" s="12"/>
      <c r="M22" s="12"/>
      <c r="N22" s="34"/>
    </row>
    <row r="23" spans="1:14" s="28" customFormat="1" ht="30" customHeight="1" x14ac:dyDescent="0.2">
      <c r="A23" s="194" t="s">
        <v>85</v>
      </c>
      <c r="B23" s="195"/>
      <c r="C23" s="27" t="s">
        <v>84</v>
      </c>
      <c r="D23" s="26" t="s">
        <v>86</v>
      </c>
      <c r="E23" s="196">
        <v>9781455595358</v>
      </c>
      <c r="F23" s="197"/>
      <c r="G23" s="198"/>
      <c r="H23" s="199"/>
      <c r="I23" s="200"/>
      <c r="J23" s="7">
        <v>26</v>
      </c>
      <c r="K23" s="7">
        <v>21.97</v>
      </c>
      <c r="L23" s="13"/>
      <c r="M23" s="13"/>
      <c r="N23" s="34"/>
    </row>
  </sheetData>
  <mergeCells count="12">
    <mergeCell ref="G1:M1"/>
    <mergeCell ref="G2:M5"/>
    <mergeCell ref="E21:G21"/>
    <mergeCell ref="E22:G22"/>
    <mergeCell ref="E23:G23"/>
    <mergeCell ref="A20:M20"/>
    <mergeCell ref="A21:B21"/>
    <mergeCell ref="H21:I21"/>
    <mergeCell ref="A22:B22"/>
    <mergeCell ref="H22:I22"/>
    <mergeCell ref="A23:B23"/>
    <mergeCell ref="H23:I23"/>
  </mergeCells>
  <pageMargins left="0.7" right="0.7" top="0.75" bottom="0.75" header="0.3" footer="0.3"/>
  <pageSetup scale="8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7A914-57CC-42C9-9AF4-57CFFF386610}">
  <sheetPr>
    <pageSetUpPr fitToPage="1"/>
  </sheetPr>
  <dimension ref="A1:M56"/>
  <sheetViews>
    <sheetView tabSelected="1" topLeftCell="A28" workbookViewId="0">
      <selection activeCell="M41" sqref="M41:M42"/>
    </sheetView>
  </sheetViews>
  <sheetFormatPr defaultRowHeight="15" x14ac:dyDescent="0.25"/>
  <cols>
    <col min="1" max="1" width="7.1640625" style="43" customWidth="1"/>
    <col min="2" max="2" width="17.1640625" style="39" customWidth="1"/>
    <col min="3" max="3" width="54.83203125" style="39" customWidth="1"/>
    <col min="4" max="4" width="19.5" style="43" customWidth="1"/>
    <col min="5" max="5" width="11.83203125" style="39" customWidth="1"/>
    <col min="6" max="6" width="12" style="39" customWidth="1"/>
    <col min="7" max="7" width="11.33203125" style="39" customWidth="1"/>
    <col min="8" max="8" width="2" style="39" customWidth="1"/>
    <col min="9" max="9" width="9.33203125" style="40"/>
    <col min="10" max="11" width="9.33203125" style="41"/>
    <col min="12" max="16384" width="9.33203125" style="39"/>
  </cols>
  <sheetData>
    <row r="1" spans="1:12" ht="37.5" customHeight="1" thickBot="1" x14ac:dyDescent="0.3">
      <c r="A1" s="35"/>
      <c r="B1" s="36"/>
      <c r="C1" s="36"/>
      <c r="D1" s="37"/>
      <c r="E1" s="36"/>
      <c r="F1" s="36"/>
      <c r="G1" s="38" t="s">
        <v>257</v>
      </c>
    </row>
    <row r="2" spans="1:12" ht="6.75" customHeight="1" x14ac:dyDescent="0.25">
      <c r="A2" s="42"/>
    </row>
    <row r="3" spans="1:12" ht="18.75" customHeight="1" x14ac:dyDescent="0.25">
      <c r="A3" s="42"/>
      <c r="B3" s="44" t="s">
        <v>158</v>
      </c>
      <c r="C3" s="45" t="s">
        <v>254</v>
      </c>
      <c r="D3" s="44" t="s">
        <v>159</v>
      </c>
      <c r="E3" s="262">
        <f>E4-15</f>
        <v>44325</v>
      </c>
      <c r="F3" s="262"/>
    </row>
    <row r="4" spans="1:12" ht="18.75" customHeight="1" x14ac:dyDescent="0.25">
      <c r="A4" s="42"/>
      <c r="B4" s="44" t="s">
        <v>160</v>
      </c>
      <c r="C4" s="45"/>
      <c r="D4" s="44" t="s">
        <v>161</v>
      </c>
      <c r="E4" s="262">
        <v>44340</v>
      </c>
      <c r="F4" s="262"/>
    </row>
    <row r="5" spans="1:12" ht="18.75" customHeight="1" x14ac:dyDescent="0.25">
      <c r="A5" s="42"/>
      <c r="B5" s="44" t="s">
        <v>162</v>
      </c>
      <c r="C5" s="45" t="s">
        <v>255</v>
      </c>
      <c r="D5" s="44" t="s">
        <v>163</v>
      </c>
      <c r="E5" s="262">
        <v>44373</v>
      </c>
      <c r="F5" s="262"/>
    </row>
    <row r="6" spans="1:12" ht="18.75" customHeight="1" x14ac:dyDescent="0.25">
      <c r="A6" s="42"/>
      <c r="B6" s="44" t="s">
        <v>164</v>
      </c>
      <c r="C6" s="45" t="s">
        <v>256</v>
      </c>
      <c r="D6" s="44" t="s">
        <v>165</v>
      </c>
      <c r="E6" s="263"/>
      <c r="F6" s="263"/>
    </row>
    <row r="7" spans="1:12" ht="18.75" customHeight="1" x14ac:dyDescent="0.25">
      <c r="A7" s="42"/>
      <c r="B7" s="44" t="s">
        <v>166</v>
      </c>
      <c r="C7" s="45" t="str">
        <f>G1</f>
        <v>Munce Summer Catalog</v>
      </c>
      <c r="D7" s="46" t="s">
        <v>167</v>
      </c>
      <c r="E7" s="262">
        <f ca="1">TODAY()</f>
        <v>44313</v>
      </c>
      <c r="F7" s="264"/>
    </row>
    <row r="8" spans="1:12" ht="18.75" customHeight="1" x14ac:dyDescent="0.25">
      <c r="A8" s="42"/>
      <c r="B8" s="44" t="s">
        <v>168</v>
      </c>
      <c r="C8" s="47" t="s">
        <v>169</v>
      </c>
      <c r="D8" s="44" t="s">
        <v>170</v>
      </c>
      <c r="E8" s="264" t="str">
        <f ca="1">IF(E6&gt;=TODAY(),"90 days","NONE")</f>
        <v>NONE</v>
      </c>
      <c r="F8" s="264"/>
    </row>
    <row r="9" spans="1:12" ht="32.25" customHeight="1" x14ac:dyDescent="0.25">
      <c r="A9" s="260" t="s">
        <v>171</v>
      </c>
      <c r="B9" s="261"/>
      <c r="C9" s="261"/>
      <c r="D9" s="261"/>
      <c r="E9" s="261"/>
      <c r="F9" s="261"/>
      <c r="G9" s="261"/>
    </row>
    <row r="10" spans="1:12" x14ac:dyDescent="0.25">
      <c r="A10" s="48">
        <v>0.45</v>
      </c>
    </row>
    <row r="11" spans="1:12" ht="30.75" thickBot="1" x14ac:dyDescent="0.3">
      <c r="A11" s="49" t="s">
        <v>172</v>
      </c>
      <c r="B11" s="50" t="s">
        <v>173</v>
      </c>
      <c r="C11" s="50" t="s">
        <v>174</v>
      </c>
      <c r="D11" s="50" t="s">
        <v>175</v>
      </c>
      <c r="E11" s="50" t="s">
        <v>176</v>
      </c>
      <c r="F11" s="51" t="s">
        <v>177</v>
      </c>
      <c r="G11" s="52" t="s">
        <v>178</v>
      </c>
      <c r="I11" s="53" t="s">
        <v>179</v>
      </c>
      <c r="J11" s="54" t="s">
        <v>180</v>
      </c>
      <c r="K11" s="55" t="s">
        <v>181</v>
      </c>
    </row>
    <row r="12" spans="1:12" x14ac:dyDescent="0.25">
      <c r="A12" s="94"/>
      <c r="B12" s="95" t="s">
        <v>182</v>
      </c>
      <c r="C12" s="96" t="s">
        <v>183</v>
      </c>
      <c r="D12" s="56" t="s">
        <v>184</v>
      </c>
      <c r="E12" s="62">
        <v>25.99</v>
      </c>
      <c r="F12" s="97" t="s">
        <v>185</v>
      </c>
      <c r="G12" s="98">
        <f>IF(A12&gt;=4,0.58,IF(A12&lt;=3,0.45))</f>
        <v>0.45</v>
      </c>
      <c r="I12" s="57" t="str">
        <f>IF(A12&gt;0,(1-(J12/(E12*0.75))),"")</f>
        <v/>
      </c>
      <c r="J12" s="58" t="str">
        <f t="shared" ref="J12:J50" si="0">IF(A12&gt;0,(E12*(1-G12)),"")</f>
        <v/>
      </c>
      <c r="K12" s="59" t="str">
        <f t="shared" ref="K12:K50" si="1">IF(A12&gt;0,(J12*A12),"")</f>
        <v/>
      </c>
    </row>
    <row r="13" spans="1:12" x14ac:dyDescent="0.25">
      <c r="A13" s="94"/>
      <c r="B13" s="95" t="s">
        <v>186</v>
      </c>
      <c r="C13" s="96" t="s">
        <v>187</v>
      </c>
      <c r="D13" s="56" t="s">
        <v>184</v>
      </c>
      <c r="E13" s="62">
        <v>19.989999999999998</v>
      </c>
      <c r="F13" s="97" t="s">
        <v>188</v>
      </c>
      <c r="G13" s="98">
        <f>IF(A13&gt;=4,0.64,IF(A13&lt;=3,0.45))</f>
        <v>0.45</v>
      </c>
      <c r="I13" s="57" t="str">
        <f>IF(A13&gt;0,(1-(J13/(E13*0.6))),"")</f>
        <v/>
      </c>
      <c r="J13" s="58" t="str">
        <f t="shared" si="0"/>
        <v/>
      </c>
      <c r="K13" s="59" t="str">
        <f t="shared" si="1"/>
        <v/>
      </c>
      <c r="L13" s="40"/>
    </row>
    <row r="14" spans="1:12" x14ac:dyDescent="0.25">
      <c r="A14" s="94"/>
      <c r="B14" s="95" t="s">
        <v>189</v>
      </c>
      <c r="C14" s="96" t="s">
        <v>190</v>
      </c>
      <c r="D14" s="56" t="s">
        <v>184</v>
      </c>
      <c r="E14" s="62">
        <v>19.989999999999998</v>
      </c>
      <c r="F14" s="60" t="s">
        <v>188</v>
      </c>
      <c r="G14" s="98">
        <f t="shared" ref="G14:G18" si="2">IF(A14&gt;=4,0.64,IF(A14&lt;=3,0.45))</f>
        <v>0.45</v>
      </c>
      <c r="I14" s="57" t="str">
        <f>IF(A14&gt;0,(1-(J14/(E14*0.6))),"")</f>
        <v/>
      </c>
      <c r="J14" s="58" t="str">
        <f t="shared" si="0"/>
        <v/>
      </c>
      <c r="K14" s="59" t="str">
        <f t="shared" si="1"/>
        <v/>
      </c>
      <c r="L14" s="40"/>
    </row>
    <row r="15" spans="1:12" x14ac:dyDescent="0.25">
      <c r="A15" s="94"/>
      <c r="B15" s="95" t="s">
        <v>191</v>
      </c>
      <c r="C15" s="96" t="s">
        <v>192</v>
      </c>
      <c r="D15" s="56" t="s">
        <v>184</v>
      </c>
      <c r="E15" s="62">
        <v>22.99</v>
      </c>
      <c r="F15" s="97" t="s">
        <v>193</v>
      </c>
      <c r="G15" s="98">
        <f t="shared" si="2"/>
        <v>0.45</v>
      </c>
      <c r="I15" s="57" t="str">
        <f>IF(A15&gt;0,(1-(J15/(E15*0.6))),"")</f>
        <v/>
      </c>
      <c r="J15" s="58" t="str">
        <f t="shared" si="0"/>
        <v/>
      </c>
      <c r="K15" s="59" t="str">
        <f t="shared" si="1"/>
        <v/>
      </c>
      <c r="L15" s="40"/>
    </row>
    <row r="16" spans="1:12" x14ac:dyDescent="0.25">
      <c r="A16" s="94"/>
      <c r="B16" s="99" t="s">
        <v>194</v>
      </c>
      <c r="C16" s="96" t="s">
        <v>195</v>
      </c>
      <c r="D16" s="56" t="s">
        <v>184</v>
      </c>
      <c r="E16" s="62">
        <v>18.989999999999998</v>
      </c>
      <c r="F16" s="97">
        <v>5.97</v>
      </c>
      <c r="G16" s="98">
        <f>IF(A16&gt;=4,0.8125,IF(A16&lt;=3,0.45))</f>
        <v>0.45</v>
      </c>
      <c r="I16" s="57" t="str">
        <f>IF(A16&gt;0,(1-(J16/(F16))),"")</f>
        <v/>
      </c>
      <c r="J16" s="58" t="str">
        <f t="shared" si="0"/>
        <v/>
      </c>
      <c r="K16" s="59" t="str">
        <f t="shared" si="1"/>
        <v/>
      </c>
      <c r="L16" s="40"/>
    </row>
    <row r="17" spans="1:12" x14ac:dyDescent="0.25">
      <c r="A17" s="94"/>
      <c r="B17" s="61" t="s">
        <v>196</v>
      </c>
      <c r="C17" s="96" t="s">
        <v>197</v>
      </c>
      <c r="D17" s="56" t="s">
        <v>184</v>
      </c>
      <c r="E17" s="62">
        <v>17.989999999999998</v>
      </c>
      <c r="F17" s="60" t="s">
        <v>188</v>
      </c>
      <c r="G17" s="98">
        <f t="shared" si="2"/>
        <v>0.45</v>
      </c>
      <c r="I17" s="57" t="str">
        <f>IF(A17&gt;0,(1-(J17/(E17*0.6))),"")</f>
        <v/>
      </c>
      <c r="J17" s="58" t="str">
        <f t="shared" si="0"/>
        <v/>
      </c>
      <c r="K17" s="59" t="str">
        <f t="shared" si="1"/>
        <v/>
      </c>
      <c r="L17" s="40"/>
    </row>
    <row r="18" spans="1:12" x14ac:dyDescent="0.25">
      <c r="A18" s="94"/>
      <c r="B18" s="61" t="s">
        <v>198</v>
      </c>
      <c r="C18" s="96" t="s">
        <v>199</v>
      </c>
      <c r="D18" s="56" t="s">
        <v>184</v>
      </c>
      <c r="E18" s="62">
        <v>12.99</v>
      </c>
      <c r="F18" s="60" t="s">
        <v>188</v>
      </c>
      <c r="G18" s="98">
        <f t="shared" si="2"/>
        <v>0.45</v>
      </c>
      <c r="I18" s="57" t="str">
        <f>IF(A18&gt;0,(1-(J18/(E18*0.6))),"")</f>
        <v/>
      </c>
      <c r="J18" s="58" t="str">
        <f t="shared" si="0"/>
        <v/>
      </c>
      <c r="K18" s="59" t="str">
        <f t="shared" si="1"/>
        <v/>
      </c>
      <c r="L18" s="40"/>
    </row>
    <row r="19" spans="1:12" x14ac:dyDescent="0.25">
      <c r="A19" s="94"/>
      <c r="B19" s="61" t="s">
        <v>200</v>
      </c>
      <c r="C19" s="96" t="s">
        <v>201</v>
      </c>
      <c r="D19" s="56" t="s">
        <v>184</v>
      </c>
      <c r="E19" s="62">
        <v>14.99</v>
      </c>
      <c r="F19" s="97" t="s">
        <v>185</v>
      </c>
      <c r="G19" s="98">
        <f>IF(A19&gt;=4,0.58,IF(A19&lt;=3,0.45))</f>
        <v>0.45</v>
      </c>
      <c r="I19" s="57" t="str">
        <f>IF(A19&gt;0,(1-(J19/(E19*0.75))),"")</f>
        <v/>
      </c>
      <c r="J19" s="58" t="str">
        <f t="shared" si="0"/>
        <v/>
      </c>
      <c r="K19" s="59" t="str">
        <f t="shared" si="1"/>
        <v/>
      </c>
      <c r="L19" s="40"/>
    </row>
    <row r="20" spans="1:12" x14ac:dyDescent="0.25">
      <c r="A20" s="94"/>
      <c r="B20" s="95" t="s">
        <v>202</v>
      </c>
      <c r="C20" s="96" t="s">
        <v>203</v>
      </c>
      <c r="D20" s="56" t="s">
        <v>184</v>
      </c>
      <c r="E20" s="62">
        <v>16.989999999999998</v>
      </c>
      <c r="F20" s="60" t="s">
        <v>204</v>
      </c>
      <c r="G20" s="98">
        <f>IF(A20&gt;=4,0.55,IF(A20&lt;=3,0.45))</f>
        <v>0.45</v>
      </c>
      <c r="I20" s="57" t="str">
        <f>IF(A20&gt;0,(1-(J20/(E20*0.8))),"")</f>
        <v/>
      </c>
      <c r="J20" s="58" t="str">
        <f t="shared" si="0"/>
        <v/>
      </c>
      <c r="K20" s="59" t="str">
        <f t="shared" si="1"/>
        <v/>
      </c>
      <c r="L20" s="40"/>
    </row>
    <row r="21" spans="1:12" x14ac:dyDescent="0.25">
      <c r="A21" s="94"/>
      <c r="B21" s="63" t="s">
        <v>205</v>
      </c>
      <c r="C21" s="96" t="s">
        <v>206</v>
      </c>
      <c r="D21" s="56" t="s">
        <v>184</v>
      </c>
      <c r="E21" s="62">
        <v>18.989999999999998</v>
      </c>
      <c r="F21" s="97" t="s">
        <v>207</v>
      </c>
      <c r="G21" s="98">
        <f>IF(A21&gt;=4,0.6,IF(A21&lt;=3,0.45))</f>
        <v>0.45</v>
      </c>
      <c r="I21" s="57" t="str">
        <f>IF(A21&gt;0,(1-(J21/(E21*0.7))),"")</f>
        <v/>
      </c>
      <c r="J21" s="58" t="str">
        <f t="shared" si="0"/>
        <v/>
      </c>
      <c r="K21" s="59" t="str">
        <f t="shared" si="1"/>
        <v/>
      </c>
      <c r="L21" s="40"/>
    </row>
    <row r="22" spans="1:12" ht="45" x14ac:dyDescent="0.25">
      <c r="A22" s="94"/>
      <c r="B22" s="63" t="s">
        <v>208</v>
      </c>
      <c r="C22" s="96" t="s">
        <v>209</v>
      </c>
      <c r="D22" s="56" t="s">
        <v>210</v>
      </c>
      <c r="E22" s="62">
        <v>74.989999999999995</v>
      </c>
      <c r="F22" s="97" t="s">
        <v>188</v>
      </c>
      <c r="G22" s="98">
        <f>IF(A22&gt;=2,0.64,IF(A22&lt;=1,0.45))</f>
        <v>0.45</v>
      </c>
      <c r="I22" s="57" t="str">
        <f t="shared" ref="I22:I29" si="3">IF(A22&gt;0,(1-(J22/(E22*0.6))),"")</f>
        <v/>
      </c>
      <c r="J22" s="58" t="str">
        <f t="shared" si="0"/>
        <v/>
      </c>
      <c r="K22" s="59" t="str">
        <f t="shared" si="1"/>
        <v/>
      </c>
      <c r="L22" s="40"/>
    </row>
    <row r="23" spans="1:12" ht="45" x14ac:dyDescent="0.25">
      <c r="A23" s="94"/>
      <c r="B23" s="63" t="s">
        <v>211</v>
      </c>
      <c r="C23" s="96" t="s">
        <v>212</v>
      </c>
      <c r="D23" s="56" t="s">
        <v>210</v>
      </c>
      <c r="E23" s="62">
        <v>74.989999999999995</v>
      </c>
      <c r="F23" s="97" t="s">
        <v>188</v>
      </c>
      <c r="G23" s="98">
        <f t="shared" ref="G23:G28" si="4">IF(A23&gt;=2,0.64,IF(A23&lt;=1,0.45))</f>
        <v>0.45</v>
      </c>
      <c r="I23" s="57" t="str">
        <f t="shared" si="3"/>
        <v/>
      </c>
      <c r="J23" s="58" t="str">
        <f t="shared" si="0"/>
        <v/>
      </c>
      <c r="K23" s="59" t="str">
        <f t="shared" si="1"/>
        <v/>
      </c>
      <c r="L23" s="40"/>
    </row>
    <row r="24" spans="1:12" x14ac:dyDescent="0.25">
      <c r="A24" s="94"/>
      <c r="B24" s="63" t="s">
        <v>213</v>
      </c>
      <c r="C24" s="96" t="s">
        <v>214</v>
      </c>
      <c r="D24" s="56" t="s">
        <v>210</v>
      </c>
      <c r="E24" s="62">
        <v>49.99</v>
      </c>
      <c r="F24" s="97" t="s">
        <v>188</v>
      </c>
      <c r="G24" s="98">
        <f t="shared" si="4"/>
        <v>0.45</v>
      </c>
      <c r="I24" s="57" t="str">
        <f t="shared" si="3"/>
        <v/>
      </c>
      <c r="J24" s="58" t="str">
        <f t="shared" si="0"/>
        <v/>
      </c>
      <c r="K24" s="59" t="str">
        <f t="shared" si="1"/>
        <v/>
      </c>
      <c r="L24" s="40"/>
    </row>
    <row r="25" spans="1:12" ht="30" x14ac:dyDescent="0.25">
      <c r="A25" s="94"/>
      <c r="B25" s="63" t="s">
        <v>215</v>
      </c>
      <c r="C25" s="96" t="s">
        <v>216</v>
      </c>
      <c r="D25" s="56" t="s">
        <v>210</v>
      </c>
      <c r="E25" s="62">
        <v>49.99</v>
      </c>
      <c r="F25" s="97" t="s">
        <v>188</v>
      </c>
      <c r="G25" s="98">
        <f t="shared" si="4"/>
        <v>0.45</v>
      </c>
      <c r="I25" s="57" t="str">
        <f t="shared" si="3"/>
        <v/>
      </c>
      <c r="J25" s="58" t="str">
        <f t="shared" si="0"/>
        <v/>
      </c>
      <c r="K25" s="59" t="str">
        <f t="shared" si="1"/>
        <v/>
      </c>
      <c r="L25" s="40"/>
    </row>
    <row r="26" spans="1:12" ht="30" x14ac:dyDescent="0.25">
      <c r="A26" s="94"/>
      <c r="B26" s="63" t="s">
        <v>217</v>
      </c>
      <c r="C26" s="96" t="s">
        <v>218</v>
      </c>
      <c r="D26" s="56" t="s">
        <v>210</v>
      </c>
      <c r="E26" s="62">
        <v>29.99</v>
      </c>
      <c r="F26" s="97" t="s">
        <v>188</v>
      </c>
      <c r="G26" s="98">
        <f t="shared" si="4"/>
        <v>0.45</v>
      </c>
      <c r="I26" s="57" t="str">
        <f t="shared" si="3"/>
        <v/>
      </c>
      <c r="J26" s="58" t="str">
        <f t="shared" si="0"/>
        <v/>
      </c>
      <c r="K26" s="59" t="str">
        <f t="shared" si="1"/>
        <v/>
      </c>
      <c r="L26" s="40"/>
    </row>
    <row r="27" spans="1:12" ht="30" x14ac:dyDescent="0.25">
      <c r="A27" s="94"/>
      <c r="B27" s="63" t="s">
        <v>219</v>
      </c>
      <c r="C27" s="96" t="s">
        <v>220</v>
      </c>
      <c r="D27" s="56" t="s">
        <v>210</v>
      </c>
      <c r="E27" s="62">
        <v>54.99</v>
      </c>
      <c r="F27" s="97" t="s">
        <v>188</v>
      </c>
      <c r="G27" s="98">
        <f t="shared" si="4"/>
        <v>0.45</v>
      </c>
      <c r="I27" s="57" t="str">
        <f t="shared" si="3"/>
        <v/>
      </c>
      <c r="J27" s="58" t="str">
        <f t="shared" si="0"/>
        <v/>
      </c>
      <c r="K27" s="59" t="str">
        <f t="shared" si="1"/>
        <v/>
      </c>
      <c r="L27" s="40"/>
    </row>
    <row r="28" spans="1:12" ht="30" x14ac:dyDescent="0.25">
      <c r="A28" s="94"/>
      <c r="B28" s="63" t="s">
        <v>221</v>
      </c>
      <c r="C28" s="96" t="s">
        <v>222</v>
      </c>
      <c r="D28" s="56" t="s">
        <v>210</v>
      </c>
      <c r="E28" s="62">
        <v>79.989999999999995</v>
      </c>
      <c r="F28" s="97" t="s">
        <v>188</v>
      </c>
      <c r="G28" s="98">
        <f t="shared" si="4"/>
        <v>0.45</v>
      </c>
      <c r="I28" s="57" t="str">
        <f t="shared" si="3"/>
        <v/>
      </c>
      <c r="J28" s="58" t="str">
        <f t="shared" si="0"/>
        <v/>
      </c>
      <c r="K28" s="59" t="str">
        <f t="shared" si="1"/>
        <v/>
      </c>
      <c r="L28" s="40"/>
    </row>
    <row r="29" spans="1:12" x14ac:dyDescent="0.25">
      <c r="A29" s="94"/>
      <c r="B29" s="99" t="s">
        <v>223</v>
      </c>
      <c r="C29" s="96" t="s">
        <v>224</v>
      </c>
      <c r="D29" s="56" t="s">
        <v>184</v>
      </c>
      <c r="E29" s="62">
        <v>26.99</v>
      </c>
      <c r="F29" s="97" t="s">
        <v>188</v>
      </c>
      <c r="G29" s="98">
        <f t="shared" ref="G29" si="5">IF(A29&gt;=4,0.64,IF(A29&lt;=3,0.45))</f>
        <v>0.45</v>
      </c>
      <c r="I29" s="57" t="str">
        <f t="shared" si="3"/>
        <v/>
      </c>
      <c r="J29" s="58" t="str">
        <f t="shared" si="0"/>
        <v/>
      </c>
      <c r="K29" s="59" t="str">
        <f t="shared" si="1"/>
        <v/>
      </c>
      <c r="L29" s="40"/>
    </row>
    <row r="30" spans="1:12" x14ac:dyDescent="0.25">
      <c r="A30" s="94"/>
      <c r="B30" s="95" t="s">
        <v>225</v>
      </c>
      <c r="C30" s="96" t="s">
        <v>226</v>
      </c>
      <c r="D30" s="56" t="s">
        <v>184</v>
      </c>
      <c r="E30" s="62">
        <v>15.99</v>
      </c>
      <c r="F30" s="97">
        <v>5.97</v>
      </c>
      <c r="G30" s="98">
        <f>IF(A30&gt;=4,0.7775,IF(A30&lt;=3,0.45))</f>
        <v>0.45</v>
      </c>
      <c r="I30" s="57" t="str">
        <f>IF(A30&gt;0,(1-(J30/(F30))),"")</f>
        <v/>
      </c>
      <c r="J30" s="58" t="str">
        <f t="shared" si="0"/>
        <v/>
      </c>
      <c r="K30" s="59" t="str">
        <f t="shared" si="1"/>
        <v/>
      </c>
      <c r="L30" s="40"/>
    </row>
    <row r="31" spans="1:12" x14ac:dyDescent="0.25">
      <c r="A31" s="94"/>
      <c r="B31" s="61" t="s">
        <v>227</v>
      </c>
      <c r="C31" s="96" t="s">
        <v>228</v>
      </c>
      <c r="D31" s="56" t="s">
        <v>184</v>
      </c>
      <c r="E31" s="62">
        <v>16.989999999999998</v>
      </c>
      <c r="F31" s="97">
        <v>5.97</v>
      </c>
      <c r="G31" s="98">
        <f>IF(A31&gt;=4,0.79,IF(A31&lt;=3,0.45))</f>
        <v>0.45</v>
      </c>
      <c r="I31" s="57" t="str">
        <f>IF(A31&gt;0,(1-(J31/(F31))),"")</f>
        <v/>
      </c>
      <c r="J31" s="58" t="str">
        <f t="shared" si="0"/>
        <v/>
      </c>
      <c r="K31" s="59" t="str">
        <f t="shared" si="1"/>
        <v/>
      </c>
      <c r="L31" s="40"/>
    </row>
    <row r="32" spans="1:12" x14ac:dyDescent="0.25">
      <c r="A32" s="94"/>
      <c r="B32" s="100" t="s">
        <v>229</v>
      </c>
      <c r="C32" s="101" t="s">
        <v>230</v>
      </c>
      <c r="D32" s="56" t="s">
        <v>184</v>
      </c>
      <c r="E32" s="66">
        <v>14.99</v>
      </c>
      <c r="F32" s="97" t="s">
        <v>204</v>
      </c>
      <c r="G32" s="98">
        <f>IF(A32&gt;=4,0.55,IF(A32&lt;=3,0.45))</f>
        <v>0.45</v>
      </c>
      <c r="I32" s="57" t="str">
        <f>IF(A32&gt;0,(1-(J32/(E32*0.8))),"")</f>
        <v/>
      </c>
      <c r="J32" s="64" t="str">
        <f t="shared" si="0"/>
        <v/>
      </c>
      <c r="K32" s="65" t="str">
        <f t="shared" si="1"/>
        <v/>
      </c>
      <c r="L32" s="40"/>
    </row>
    <row r="33" spans="1:13" x14ac:dyDescent="0.25">
      <c r="A33" s="94"/>
      <c r="B33" s="100" t="s">
        <v>231</v>
      </c>
      <c r="C33" s="101" t="s">
        <v>232</v>
      </c>
      <c r="D33" s="56" t="s">
        <v>184</v>
      </c>
      <c r="E33" s="66">
        <v>18.989999999999998</v>
      </c>
      <c r="F33" s="97" t="s">
        <v>207</v>
      </c>
      <c r="G33" s="98">
        <f>IF(A33&gt;=4,0.6,IF(A33&lt;=3,0.45))</f>
        <v>0.45</v>
      </c>
      <c r="I33" s="57" t="str">
        <f>IF(A33&gt;0,(1-(J33/(E33*0.7))),"")</f>
        <v/>
      </c>
      <c r="J33" s="64" t="str">
        <f t="shared" si="0"/>
        <v/>
      </c>
      <c r="K33" s="65" t="str">
        <f t="shared" si="1"/>
        <v/>
      </c>
      <c r="L33" s="40"/>
    </row>
    <row r="34" spans="1:13" x14ac:dyDescent="0.25">
      <c r="A34" s="94"/>
      <c r="B34" s="102" t="s">
        <v>233</v>
      </c>
      <c r="C34" s="101" t="s">
        <v>234</v>
      </c>
      <c r="D34" s="56" t="s">
        <v>184</v>
      </c>
      <c r="E34" s="66">
        <v>16.989999999999998</v>
      </c>
      <c r="F34" s="60">
        <v>5.97</v>
      </c>
      <c r="G34" s="98">
        <f>IF(A34&gt;=4,0.79,IF(A34&lt;=3,0.45))</f>
        <v>0.45</v>
      </c>
      <c r="I34" s="57" t="str">
        <f>IF(A34&gt;0,(1-(J34/(F34))),"")</f>
        <v/>
      </c>
      <c r="J34" s="64" t="str">
        <f t="shared" si="0"/>
        <v/>
      </c>
      <c r="K34" s="65" t="str">
        <f t="shared" si="1"/>
        <v/>
      </c>
      <c r="L34" s="40"/>
    </row>
    <row r="35" spans="1:13" x14ac:dyDescent="0.25">
      <c r="A35" s="94"/>
      <c r="B35" s="103" t="s">
        <v>235</v>
      </c>
      <c r="C35" s="101" t="s">
        <v>236</v>
      </c>
      <c r="D35" s="56" t="s">
        <v>184</v>
      </c>
      <c r="E35" s="66">
        <v>18.989999999999998</v>
      </c>
      <c r="F35" s="97" t="s">
        <v>185</v>
      </c>
      <c r="G35" s="98">
        <f>IF(A35&gt;=4,0.58,IF(A35&lt;=3,0.45))</f>
        <v>0.45</v>
      </c>
      <c r="I35" s="57" t="str">
        <f>IF(A35&gt;0,(1-(J35/(E35*0.75))),"")</f>
        <v/>
      </c>
      <c r="J35" s="64" t="str">
        <f t="shared" si="0"/>
        <v/>
      </c>
      <c r="K35" s="65" t="str">
        <f t="shared" si="1"/>
        <v/>
      </c>
      <c r="L35" s="40"/>
    </row>
    <row r="36" spans="1:13" x14ac:dyDescent="0.25">
      <c r="A36" s="94"/>
      <c r="B36" s="67" t="s">
        <v>237</v>
      </c>
      <c r="C36" s="101" t="s">
        <v>238</v>
      </c>
      <c r="D36" s="56" t="s">
        <v>184</v>
      </c>
      <c r="E36" s="66">
        <v>16.989999999999998</v>
      </c>
      <c r="F36" s="97">
        <v>5.97</v>
      </c>
      <c r="G36" s="98">
        <f>IF(A36&gt;=4,0.79,IF(A36&lt;=3,0.45))</f>
        <v>0.45</v>
      </c>
      <c r="I36" s="57" t="str">
        <f>IF(A36&gt;0,(1-(J36/(F36))),"")</f>
        <v/>
      </c>
      <c r="J36" s="64" t="str">
        <f t="shared" si="0"/>
        <v/>
      </c>
      <c r="K36" s="65" t="str">
        <f t="shared" si="1"/>
        <v/>
      </c>
      <c r="L36" s="40"/>
    </row>
    <row r="37" spans="1:13" x14ac:dyDescent="0.25">
      <c r="A37" s="94"/>
      <c r="B37" s="100" t="s">
        <v>239</v>
      </c>
      <c r="C37" s="101" t="s">
        <v>240</v>
      </c>
      <c r="D37" s="56" t="s">
        <v>184</v>
      </c>
      <c r="E37" s="66">
        <v>17.989999999999998</v>
      </c>
      <c r="F37" s="97">
        <v>5.97</v>
      </c>
      <c r="G37" s="98">
        <f>IF(A37&gt;=4,0.825,IF(A37&lt;=3,0.45))</f>
        <v>0.45</v>
      </c>
      <c r="I37" s="57" t="str">
        <f>IF(A37&gt;0,(1-(J37/(F37))),"")</f>
        <v/>
      </c>
      <c r="J37" s="64" t="str">
        <f t="shared" si="0"/>
        <v/>
      </c>
      <c r="K37" s="65" t="str">
        <f t="shared" si="1"/>
        <v/>
      </c>
      <c r="L37" s="40"/>
    </row>
    <row r="38" spans="1:13" x14ac:dyDescent="0.25">
      <c r="A38" s="94"/>
      <c r="B38" s="68" t="s">
        <v>241</v>
      </c>
      <c r="C38" s="101" t="s">
        <v>242</v>
      </c>
      <c r="D38" s="56" t="s">
        <v>184</v>
      </c>
      <c r="E38" s="66">
        <v>16.989999999999998</v>
      </c>
      <c r="F38" s="60" t="s">
        <v>204</v>
      </c>
      <c r="G38" s="98">
        <f>IF(A38&gt;=4,0.55,IF(A38&lt;=3,0.45))</f>
        <v>0.45</v>
      </c>
      <c r="I38" s="57" t="str">
        <f>IF(A38&gt;0,(1-(J38/(E38*0.8))),"")</f>
        <v/>
      </c>
      <c r="J38" s="64" t="str">
        <f t="shared" si="0"/>
        <v/>
      </c>
      <c r="K38" s="65" t="str">
        <f t="shared" si="1"/>
        <v/>
      </c>
      <c r="L38" s="40"/>
    </row>
    <row r="39" spans="1:13" s="9" customFormat="1" x14ac:dyDescent="0.2">
      <c r="A39" s="258" t="s">
        <v>258</v>
      </c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184"/>
      <c r="M39" s="183"/>
    </row>
    <row r="40" spans="1:13" x14ac:dyDescent="0.25">
      <c r="A40" s="94"/>
      <c r="B40" s="61" t="s">
        <v>200</v>
      </c>
      <c r="C40" s="96" t="s">
        <v>201</v>
      </c>
      <c r="D40" s="56" t="s">
        <v>184</v>
      </c>
      <c r="E40" s="62">
        <v>14.99</v>
      </c>
      <c r="F40" s="97" t="s">
        <v>185</v>
      </c>
      <c r="G40" s="98">
        <f>IF(A40&gt;=4,0.58,IF(A40&lt;=3,0.45))</f>
        <v>0.45</v>
      </c>
      <c r="I40" s="57" t="str">
        <f>IF(A40&gt;0,(1-(J40/(E40*0.75))),"")</f>
        <v/>
      </c>
      <c r="J40" s="58" t="str">
        <f t="shared" ref="J40:J43" si="6">IF(A40&gt;0,(E40*(1-G40)),"")</f>
        <v/>
      </c>
      <c r="K40" s="59" t="str">
        <f t="shared" ref="K40:K43" si="7">IF(A40&gt;0,(J40*A40),"")</f>
        <v/>
      </c>
      <c r="L40" s="40"/>
    </row>
    <row r="41" spans="1:13" x14ac:dyDescent="0.25">
      <c r="A41" s="94"/>
      <c r="B41" s="95" t="s">
        <v>191</v>
      </c>
      <c r="C41" s="96" t="s">
        <v>192</v>
      </c>
      <c r="D41" s="56" t="s">
        <v>184</v>
      </c>
      <c r="E41" s="62">
        <v>22.99</v>
      </c>
      <c r="F41" s="97" t="s">
        <v>193</v>
      </c>
      <c r="G41" s="98">
        <f t="shared" ref="G41" si="8">IF(A41&gt;=4,0.64,IF(A41&lt;=3,0.45))</f>
        <v>0.45</v>
      </c>
      <c r="I41" s="57" t="str">
        <f>IF(A41&gt;0,(1-(J41/(E41*0.6))),"")</f>
        <v/>
      </c>
      <c r="J41" s="58" t="str">
        <f t="shared" si="6"/>
        <v/>
      </c>
      <c r="K41" s="59" t="str">
        <f t="shared" si="7"/>
        <v/>
      </c>
      <c r="L41" s="40"/>
    </row>
    <row r="42" spans="1:13" x14ac:dyDescent="0.25">
      <c r="A42" s="94"/>
      <c r="B42" s="102" t="s">
        <v>233</v>
      </c>
      <c r="C42" s="101" t="s">
        <v>234</v>
      </c>
      <c r="D42" s="56" t="s">
        <v>184</v>
      </c>
      <c r="E42" s="66">
        <v>16.989999999999998</v>
      </c>
      <c r="F42" s="60">
        <v>5.97</v>
      </c>
      <c r="G42" s="98">
        <f>IF(A42&gt;=4,0.79,IF(A42&lt;=3,0.45))</f>
        <v>0.45</v>
      </c>
      <c r="I42" s="57" t="str">
        <f>IF(A42&gt;0,(1-(J42/(F42))),"")</f>
        <v/>
      </c>
      <c r="J42" s="64" t="str">
        <f t="shared" si="6"/>
        <v/>
      </c>
      <c r="K42" s="65" t="str">
        <f t="shared" si="7"/>
        <v/>
      </c>
      <c r="L42" s="40"/>
    </row>
    <row r="43" spans="1:13" x14ac:dyDescent="0.25">
      <c r="A43" s="94"/>
      <c r="B43" s="61" t="s">
        <v>227</v>
      </c>
      <c r="C43" s="96" t="s">
        <v>228</v>
      </c>
      <c r="D43" s="56" t="s">
        <v>184</v>
      </c>
      <c r="E43" s="62">
        <v>16.989999999999998</v>
      </c>
      <c r="F43" s="97">
        <v>5.97</v>
      </c>
      <c r="G43" s="98">
        <f>IF(A43&gt;=4,0.79,IF(A43&lt;=3,0.45))</f>
        <v>0.45</v>
      </c>
      <c r="I43" s="57" t="str">
        <f>IF(A43&gt;0,(1-(J43/(F43))),"")</f>
        <v/>
      </c>
      <c r="J43" s="58" t="str">
        <f t="shared" si="6"/>
        <v/>
      </c>
      <c r="K43" s="59" t="str">
        <f t="shared" si="7"/>
        <v/>
      </c>
      <c r="L43" s="40"/>
    </row>
    <row r="44" spans="1:13" x14ac:dyDescent="0.25">
      <c r="A44" s="298"/>
      <c r="B44" s="67" t="s">
        <v>323</v>
      </c>
      <c r="C44" s="101" t="s">
        <v>329</v>
      </c>
      <c r="D44" s="299"/>
      <c r="E44" s="66">
        <v>24.99</v>
      </c>
      <c r="F44" s="300">
        <v>12.494999999999999</v>
      </c>
      <c r="G44" s="301"/>
      <c r="I44" s="302"/>
      <c r="J44" s="64"/>
      <c r="K44" s="65"/>
      <c r="L44" s="40"/>
    </row>
    <row r="45" spans="1:13" ht="30" x14ac:dyDescent="0.25">
      <c r="A45" s="298"/>
      <c r="B45" s="67" t="s">
        <v>324</v>
      </c>
      <c r="C45" s="101" t="s">
        <v>330</v>
      </c>
      <c r="D45" s="299"/>
      <c r="E45" s="66">
        <v>49.99</v>
      </c>
      <c r="F45" s="300">
        <v>24.995000000000001</v>
      </c>
      <c r="G45" s="301"/>
      <c r="I45" s="302"/>
      <c r="J45" s="64"/>
      <c r="K45" s="65"/>
      <c r="L45" s="40"/>
    </row>
    <row r="46" spans="1:13" ht="45" x14ac:dyDescent="0.25">
      <c r="A46" s="298"/>
      <c r="B46" s="67" t="s">
        <v>325</v>
      </c>
      <c r="C46" s="101" t="s">
        <v>331</v>
      </c>
      <c r="D46" s="299"/>
      <c r="E46" s="66">
        <v>49.99</v>
      </c>
      <c r="F46" s="300">
        <v>24.995000000000001</v>
      </c>
      <c r="G46" s="301"/>
      <c r="I46" s="302"/>
      <c r="J46" s="64"/>
      <c r="K46" s="65"/>
      <c r="L46" s="40"/>
    </row>
    <row r="47" spans="1:13" x14ac:dyDescent="0.25">
      <c r="A47" s="298"/>
      <c r="B47" s="67" t="s">
        <v>326</v>
      </c>
      <c r="C47" s="101" t="s">
        <v>332</v>
      </c>
      <c r="D47" s="299"/>
      <c r="E47" s="66">
        <v>18.989999999999998</v>
      </c>
      <c r="F47" s="300">
        <v>9.4949999999999992</v>
      </c>
      <c r="G47" s="301"/>
      <c r="I47" s="302"/>
      <c r="J47" s="64"/>
      <c r="K47" s="65"/>
      <c r="L47" s="40"/>
    </row>
    <row r="48" spans="1:13" ht="30" x14ac:dyDescent="0.25">
      <c r="A48" s="298"/>
      <c r="B48" s="67" t="s">
        <v>327</v>
      </c>
      <c r="C48" s="101" t="s">
        <v>333</v>
      </c>
      <c r="D48" s="299"/>
      <c r="E48" s="66">
        <v>59.99</v>
      </c>
      <c r="F48" s="300">
        <v>29.995000000000001</v>
      </c>
      <c r="G48" s="301"/>
      <c r="I48" s="302"/>
      <c r="J48" s="64"/>
      <c r="K48" s="65"/>
      <c r="L48" s="40"/>
    </row>
    <row r="49" spans="1:12" ht="30" x14ac:dyDescent="0.25">
      <c r="A49" s="298"/>
      <c r="B49" s="67" t="s">
        <v>328</v>
      </c>
      <c r="C49" s="101" t="s">
        <v>334</v>
      </c>
      <c r="D49" s="299"/>
      <c r="E49" s="66">
        <v>59.99</v>
      </c>
      <c r="F49" s="300">
        <v>29.995000000000001</v>
      </c>
      <c r="G49" s="301"/>
      <c r="I49" s="302"/>
      <c r="J49" s="64"/>
      <c r="K49" s="65"/>
      <c r="L49" s="40"/>
    </row>
    <row r="50" spans="1:12" ht="15.75" thickBot="1" x14ac:dyDescent="0.3">
      <c r="A50" s="69"/>
      <c r="B50" s="70"/>
      <c r="C50" s="71" t="s">
        <v>243</v>
      </c>
      <c r="D50" s="72"/>
      <c r="E50" s="73"/>
      <c r="F50" s="74"/>
      <c r="G50" s="75"/>
      <c r="I50" s="185" t="str">
        <f t="shared" ref="I50" si="9">IF(A50&gt;0,(1-(J50/(F50))),"")</f>
        <v/>
      </c>
      <c r="J50" s="76" t="str">
        <f t="shared" si="0"/>
        <v/>
      </c>
      <c r="K50" s="76" t="str">
        <f t="shared" si="1"/>
        <v/>
      </c>
      <c r="L50" s="77"/>
    </row>
    <row r="51" spans="1:12" ht="15.75" x14ac:dyDescent="0.25">
      <c r="C51" s="78" t="s">
        <v>244</v>
      </c>
      <c r="I51" s="79"/>
      <c r="J51" s="80"/>
      <c r="K51" s="80"/>
    </row>
    <row r="52" spans="1:12" x14ac:dyDescent="0.25">
      <c r="A52" s="81">
        <f>ROUNDUP(SUMIF($F$11:$F$51,F52,$A$11:$A$51)/14,0)</f>
        <v>0</v>
      </c>
      <c r="B52" s="82" t="s">
        <v>245</v>
      </c>
      <c r="C52" s="83" t="s">
        <v>246</v>
      </c>
      <c r="D52" s="84"/>
      <c r="E52" s="85">
        <v>0</v>
      </c>
      <c r="F52" s="86"/>
      <c r="G52" s="83"/>
      <c r="I52" s="57"/>
      <c r="J52" s="59"/>
      <c r="K52" s="59"/>
    </row>
    <row r="53" spans="1:12" x14ac:dyDescent="0.25">
      <c r="A53" s="81">
        <f>ROUNDUP(SUMIF($F$11:$F$51,F53,$A$11:$A$51)/14,0)</f>
        <v>0</v>
      </c>
      <c r="B53" s="82" t="s">
        <v>247</v>
      </c>
      <c r="C53" s="83" t="s">
        <v>248</v>
      </c>
      <c r="D53" s="84"/>
      <c r="E53" s="85">
        <v>0</v>
      </c>
      <c r="F53" s="86"/>
      <c r="G53" s="83"/>
      <c r="I53" s="57"/>
      <c r="J53" s="59"/>
      <c r="K53" s="59"/>
    </row>
    <row r="54" spans="1:12" x14ac:dyDescent="0.25">
      <c r="A54" s="81">
        <f>ROUNDUP(SUMIF($F$11:$F$51,F54,$A$11:$A$51)/14,0)</f>
        <v>0</v>
      </c>
      <c r="B54" s="82" t="s">
        <v>249</v>
      </c>
      <c r="C54" s="83" t="s">
        <v>250</v>
      </c>
      <c r="D54" s="84"/>
      <c r="E54" s="85">
        <v>0</v>
      </c>
      <c r="F54" s="86"/>
      <c r="G54" s="83"/>
      <c r="I54" s="57"/>
      <c r="J54" s="59"/>
      <c r="K54" s="59"/>
    </row>
    <row r="55" spans="1:12" s="90" customFormat="1" ht="20.25" customHeight="1" x14ac:dyDescent="0.2">
      <c r="A55" s="87"/>
      <c r="B55" s="88" t="s">
        <v>251</v>
      </c>
      <c r="C55" s="89">
        <f>SUM(A11:A51)</f>
        <v>0</v>
      </c>
      <c r="D55" s="87"/>
      <c r="I55" s="91" t="s">
        <v>252</v>
      </c>
      <c r="J55" s="92"/>
      <c r="K55" s="92"/>
    </row>
    <row r="56" spans="1:12" s="90" customFormat="1" ht="20.25" customHeight="1" x14ac:dyDescent="0.2">
      <c r="A56" s="87"/>
      <c r="B56" s="88" t="s">
        <v>253</v>
      </c>
      <c r="C56" s="93">
        <f>SUM(K11:K51)</f>
        <v>0</v>
      </c>
      <c r="D56" s="87"/>
      <c r="I56" s="91" t="e">
        <f>AVERAGE(I50:I51)</f>
        <v>#DIV/0!</v>
      </c>
      <c r="J56" s="92"/>
      <c r="K56" s="92"/>
    </row>
  </sheetData>
  <mergeCells count="8">
    <mergeCell ref="A39:K39"/>
    <mergeCell ref="A9:G9"/>
    <mergeCell ref="E3:F3"/>
    <mergeCell ref="E4:F4"/>
    <mergeCell ref="E5:F5"/>
    <mergeCell ref="E6:F6"/>
    <mergeCell ref="E7:F7"/>
    <mergeCell ref="E8:F8"/>
  </mergeCells>
  <conditionalFormatting sqref="B14">
    <cfRule type="duplicateValues" dxfId="19" priority="10"/>
  </conditionalFormatting>
  <conditionalFormatting sqref="B12">
    <cfRule type="duplicateValues" dxfId="18" priority="9"/>
  </conditionalFormatting>
  <conditionalFormatting sqref="B16">
    <cfRule type="duplicateValues" dxfId="17" priority="8"/>
  </conditionalFormatting>
  <conditionalFormatting sqref="B21">
    <cfRule type="duplicateValues" dxfId="16" priority="7"/>
  </conditionalFormatting>
  <conditionalFormatting sqref="B18">
    <cfRule type="duplicateValues" dxfId="15" priority="6"/>
  </conditionalFormatting>
  <conditionalFormatting sqref="B17">
    <cfRule type="duplicateValues" dxfId="14" priority="5"/>
  </conditionalFormatting>
  <conditionalFormatting sqref="B50:B1048576 B1:B11 B15 B13 B19:B20 B22:B29">
    <cfRule type="duplicateValues" dxfId="13" priority="11"/>
  </conditionalFormatting>
  <conditionalFormatting sqref="B30:B38">
    <cfRule type="duplicateValues" dxfId="12" priority="12"/>
  </conditionalFormatting>
  <conditionalFormatting sqref="B40">
    <cfRule type="duplicateValues" dxfId="11" priority="4"/>
  </conditionalFormatting>
  <conditionalFormatting sqref="B41">
    <cfRule type="duplicateValues" dxfId="10" priority="3"/>
  </conditionalFormatting>
  <conditionalFormatting sqref="B42">
    <cfRule type="duplicateValues" dxfId="9" priority="2"/>
  </conditionalFormatting>
  <conditionalFormatting sqref="B43:B49">
    <cfRule type="duplicateValues" dxfId="8" priority="1"/>
  </conditionalFormatting>
  <pageMargins left="0.7" right="0.7" top="0.75" bottom="0.75" header="0.3" footer="0.3"/>
  <pageSetup scale="7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FE1A-0801-4AE4-A839-04A6B02D56B6}">
  <sheetPr>
    <pageSetUpPr fitToPage="1"/>
  </sheetPr>
  <dimension ref="A1:N30"/>
  <sheetViews>
    <sheetView topLeftCell="A10" workbookViewId="0">
      <selection activeCell="A29" sqref="A29:XFD29"/>
    </sheetView>
  </sheetViews>
  <sheetFormatPr defaultColWidth="8.83203125" defaultRowHeight="12.75" x14ac:dyDescent="0.2"/>
  <cols>
    <col min="1" max="1" width="11.83203125" style="9" customWidth="1"/>
    <col min="2" max="2" width="18.83203125" style="9" customWidth="1"/>
    <col min="3" max="3" width="16.6640625" style="9" customWidth="1"/>
    <col min="4" max="4" width="13.5" style="9" customWidth="1"/>
    <col min="5" max="5" width="2.6640625" style="9" customWidth="1"/>
    <col min="6" max="6" width="5.1640625" style="9" customWidth="1"/>
    <col min="7" max="7" width="12" style="9" customWidth="1"/>
    <col min="8" max="8" width="2.33203125" style="9" customWidth="1"/>
    <col min="9" max="9" width="6.6640625" style="9" customWidth="1"/>
    <col min="10" max="10" width="10.83203125" style="9" customWidth="1"/>
    <col min="11" max="11" width="10.6640625" style="9" customWidth="1"/>
    <col min="12" max="12" width="8.1640625" style="9" customWidth="1"/>
    <col min="13" max="13" width="10.6640625" style="9" customWidth="1"/>
    <col min="14" max="14" width="8.83203125" style="9"/>
    <col min="15" max="15" width="7.1640625" style="9" customWidth="1"/>
    <col min="16" max="16384" width="8.83203125" style="9"/>
  </cols>
  <sheetData>
    <row r="1" spans="2:13" s="14" customFormat="1" ht="75" customHeight="1" thickBot="1" x14ac:dyDescent="0.35">
      <c r="B1" s="15"/>
      <c r="C1" s="16"/>
      <c r="D1" s="2"/>
      <c r="E1" s="2"/>
      <c r="F1" s="2"/>
      <c r="G1" s="201" t="s">
        <v>27</v>
      </c>
      <c r="H1" s="202"/>
      <c r="I1" s="202"/>
      <c r="J1" s="202"/>
      <c r="K1" s="202"/>
      <c r="L1" s="202"/>
      <c r="M1" s="203"/>
    </row>
    <row r="2" spans="2:13" s="14" customFormat="1" ht="13.15" customHeight="1" x14ac:dyDescent="0.2">
      <c r="B2" s="15"/>
      <c r="D2" s="18"/>
      <c r="E2" s="18"/>
      <c r="F2" s="18"/>
      <c r="G2" s="204" t="s">
        <v>13</v>
      </c>
      <c r="H2" s="205"/>
      <c r="I2" s="205"/>
      <c r="J2" s="205"/>
      <c r="K2" s="205"/>
      <c r="L2" s="205"/>
      <c r="M2" s="206"/>
    </row>
    <row r="3" spans="2:13" s="14" customFormat="1" ht="13.15" customHeight="1" x14ac:dyDescent="0.2">
      <c r="B3" s="15"/>
      <c r="D3" s="18"/>
      <c r="E3" s="18"/>
      <c r="F3" s="18"/>
      <c r="G3" s="207"/>
      <c r="H3" s="208"/>
      <c r="I3" s="208"/>
      <c r="J3" s="208"/>
      <c r="K3" s="208"/>
      <c r="L3" s="208"/>
      <c r="M3" s="209"/>
    </row>
    <row r="4" spans="2:13" s="14" customFormat="1" ht="19.149999999999999" customHeight="1" x14ac:dyDescent="0.2">
      <c r="B4" s="15"/>
      <c r="D4" s="18"/>
      <c r="E4" s="18"/>
      <c r="F4" s="18"/>
      <c r="G4" s="207"/>
      <c r="H4" s="208"/>
      <c r="I4" s="208"/>
      <c r="J4" s="208"/>
      <c r="K4" s="208"/>
      <c r="L4" s="208"/>
      <c r="M4" s="209"/>
    </row>
    <row r="5" spans="2:13" s="14" customFormat="1" ht="22.5" customHeight="1" thickBot="1" x14ac:dyDescent="0.25">
      <c r="B5" s="15"/>
      <c r="D5" s="18"/>
      <c r="E5" s="18"/>
      <c r="F5" s="18"/>
      <c r="G5" s="255"/>
      <c r="H5" s="256"/>
      <c r="I5" s="256"/>
      <c r="J5" s="256"/>
      <c r="K5" s="256"/>
      <c r="L5" s="256"/>
      <c r="M5" s="257"/>
    </row>
    <row r="6" spans="2:13" s="14" customFormat="1" x14ac:dyDescent="0.2">
      <c r="B6" s="15"/>
      <c r="G6" s="15"/>
      <c r="H6" s="15"/>
      <c r="I6" s="15"/>
      <c r="J6" s="15"/>
    </row>
    <row r="7" spans="2:13" s="14" customFormat="1" x14ac:dyDescent="0.2">
      <c r="B7" s="15"/>
      <c r="G7" s="15"/>
      <c r="H7" s="15"/>
      <c r="I7" s="15"/>
      <c r="J7" s="15"/>
    </row>
    <row r="8" spans="2:13" s="14" customFormat="1" x14ac:dyDescent="0.2">
      <c r="B8" s="15"/>
      <c r="G8" s="15"/>
      <c r="H8" s="15"/>
      <c r="I8" s="15"/>
      <c r="J8" s="15"/>
    </row>
    <row r="9" spans="2:13" s="14" customFormat="1" x14ac:dyDescent="0.2">
      <c r="B9" s="15"/>
      <c r="G9" s="15"/>
      <c r="H9" s="15"/>
      <c r="I9" s="15"/>
      <c r="J9" s="15"/>
    </row>
    <row r="10" spans="2:13" s="14" customFormat="1" x14ac:dyDescent="0.2">
      <c r="B10" s="15"/>
      <c r="G10" s="15"/>
      <c r="H10" s="15"/>
      <c r="I10" s="15"/>
      <c r="J10" s="15"/>
    </row>
    <row r="11" spans="2:13" s="14" customFormat="1" x14ac:dyDescent="0.2">
      <c r="B11" s="15"/>
      <c r="G11" s="15"/>
      <c r="H11" s="15"/>
      <c r="I11" s="15"/>
      <c r="J11" s="15"/>
    </row>
    <row r="12" spans="2:13" s="14" customFormat="1" x14ac:dyDescent="0.2">
      <c r="B12" s="15"/>
      <c r="G12" s="15"/>
      <c r="H12" s="15"/>
      <c r="I12" s="15"/>
      <c r="J12" s="15"/>
    </row>
    <row r="13" spans="2:13" s="14" customFormat="1" x14ac:dyDescent="0.2">
      <c r="B13" s="15"/>
      <c r="G13" s="15"/>
      <c r="H13" s="15"/>
      <c r="I13" s="15"/>
      <c r="J13" s="15"/>
    </row>
    <row r="14" spans="2:13" s="14" customFormat="1" x14ac:dyDescent="0.2">
      <c r="B14" s="15"/>
      <c r="G14" s="15"/>
      <c r="H14" s="15"/>
      <c r="I14" s="15"/>
      <c r="J14" s="15"/>
    </row>
    <row r="15" spans="2:13" s="14" customFormat="1" x14ac:dyDescent="0.2">
      <c r="B15" s="15"/>
      <c r="G15" s="15"/>
      <c r="H15" s="15"/>
      <c r="I15" s="15"/>
      <c r="J15" s="15"/>
    </row>
    <row r="16" spans="2:13" s="14" customFormat="1" x14ac:dyDescent="0.2">
      <c r="B16" s="15"/>
      <c r="G16" s="15"/>
      <c r="H16" s="15"/>
      <c r="I16" s="15"/>
      <c r="J16" s="15"/>
    </row>
    <row r="17" spans="1:14" s="14" customFormat="1" x14ac:dyDescent="0.2">
      <c r="B17" s="15"/>
      <c r="G17" s="15"/>
      <c r="H17" s="15"/>
      <c r="I17" s="15"/>
      <c r="J17" s="15"/>
    </row>
    <row r="18" spans="1:14" s="14" customFormat="1" x14ac:dyDescent="0.2">
      <c r="B18" s="15"/>
      <c r="G18" s="15"/>
      <c r="H18" s="15"/>
      <c r="I18" s="15"/>
      <c r="J18" s="15"/>
    </row>
    <row r="19" spans="1:14" s="14" customFormat="1" x14ac:dyDescent="0.2">
      <c r="B19" s="15"/>
      <c r="G19" s="15"/>
      <c r="H19" s="15"/>
      <c r="I19" s="15"/>
      <c r="J19" s="15"/>
    </row>
    <row r="20" spans="1:14" ht="12.75" customHeight="1" x14ac:dyDescent="0.2">
      <c r="A20" s="272" t="s">
        <v>0</v>
      </c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4"/>
    </row>
    <row r="21" spans="1:14" ht="25.5" customHeight="1" x14ac:dyDescent="0.2">
      <c r="A21" s="275" t="s">
        <v>1</v>
      </c>
      <c r="B21" s="275"/>
      <c r="C21" s="30" t="s">
        <v>2</v>
      </c>
      <c r="D21" s="30" t="s">
        <v>3</v>
      </c>
      <c r="E21" s="275" t="s">
        <v>4</v>
      </c>
      <c r="F21" s="275"/>
      <c r="G21" s="275"/>
      <c r="H21" s="275" t="s">
        <v>5</v>
      </c>
      <c r="I21" s="275"/>
      <c r="J21" s="30" t="s">
        <v>6</v>
      </c>
      <c r="K21" s="30" t="s">
        <v>7</v>
      </c>
      <c r="L21" s="30" t="s">
        <v>8</v>
      </c>
      <c r="M21" s="30" t="s">
        <v>9</v>
      </c>
    </row>
    <row r="22" spans="1:14" s="28" customFormat="1" ht="30" customHeight="1" x14ac:dyDescent="0.2">
      <c r="A22" s="186" t="s">
        <v>87</v>
      </c>
      <c r="B22" s="187"/>
      <c r="C22" s="24" t="s">
        <v>88</v>
      </c>
      <c r="D22" s="25" t="s">
        <v>86</v>
      </c>
      <c r="E22" s="188">
        <v>9780830841790</v>
      </c>
      <c r="F22" s="189"/>
      <c r="G22" s="190"/>
      <c r="H22" s="191"/>
      <c r="I22" s="192"/>
      <c r="J22" s="8">
        <v>22</v>
      </c>
      <c r="K22" s="12"/>
      <c r="L22" s="12"/>
      <c r="M22" s="12"/>
      <c r="N22" s="34"/>
    </row>
    <row r="23" spans="1:14" s="28" customFormat="1" ht="30" customHeight="1" x14ac:dyDescent="0.2">
      <c r="A23" s="194" t="s">
        <v>89</v>
      </c>
      <c r="B23" s="195"/>
      <c r="C23" s="27" t="s">
        <v>90</v>
      </c>
      <c r="D23" s="26" t="s">
        <v>38</v>
      </c>
      <c r="E23" s="196">
        <v>9780830848447</v>
      </c>
      <c r="F23" s="197"/>
      <c r="G23" s="198"/>
      <c r="H23" s="199"/>
      <c r="I23" s="200"/>
      <c r="J23" s="7">
        <v>10</v>
      </c>
      <c r="K23" s="13"/>
      <c r="L23" s="13"/>
      <c r="M23" s="13"/>
      <c r="N23" s="34"/>
    </row>
    <row r="24" spans="1:14" s="28" customFormat="1" ht="30" customHeight="1" x14ac:dyDescent="0.2">
      <c r="A24" s="186" t="s">
        <v>91</v>
      </c>
      <c r="B24" s="187"/>
      <c r="C24" s="10" t="s">
        <v>92</v>
      </c>
      <c r="D24" s="25" t="s">
        <v>38</v>
      </c>
      <c r="E24" s="188">
        <v>9780830848645</v>
      </c>
      <c r="F24" s="189"/>
      <c r="G24" s="190"/>
      <c r="H24" s="191"/>
      <c r="I24" s="192"/>
      <c r="J24" s="8">
        <v>25</v>
      </c>
      <c r="K24" s="12"/>
      <c r="L24" s="12"/>
      <c r="M24" s="12"/>
      <c r="N24" s="34"/>
    </row>
    <row r="25" spans="1:14" s="28" customFormat="1" ht="30" customHeight="1" x14ac:dyDescent="0.2">
      <c r="A25" s="194" t="s">
        <v>93</v>
      </c>
      <c r="B25" s="195"/>
      <c r="C25" s="26" t="s">
        <v>94</v>
      </c>
      <c r="D25" s="26" t="s">
        <v>86</v>
      </c>
      <c r="E25" s="196">
        <v>9780830847303</v>
      </c>
      <c r="F25" s="197"/>
      <c r="G25" s="198"/>
      <c r="H25" s="199"/>
      <c r="I25" s="200"/>
      <c r="J25" s="7">
        <v>25</v>
      </c>
      <c r="K25" s="13"/>
      <c r="L25" s="13"/>
      <c r="M25" s="13"/>
      <c r="N25" s="34"/>
    </row>
    <row r="26" spans="1:14" s="28" customFormat="1" ht="30" customHeight="1" x14ac:dyDescent="0.2">
      <c r="A26" s="186" t="s">
        <v>95</v>
      </c>
      <c r="B26" s="187"/>
      <c r="C26" s="25" t="s">
        <v>94</v>
      </c>
      <c r="D26" s="25" t="s">
        <v>38</v>
      </c>
      <c r="E26" s="188">
        <v>9780830847198</v>
      </c>
      <c r="F26" s="189"/>
      <c r="G26" s="190"/>
      <c r="H26" s="191"/>
      <c r="I26" s="192"/>
      <c r="J26" s="8">
        <v>10</v>
      </c>
      <c r="K26" s="12"/>
      <c r="L26" s="12"/>
      <c r="M26" s="12"/>
      <c r="N26" s="34"/>
    </row>
    <row r="27" spans="1:14" s="28" customFormat="1" ht="30" customHeight="1" x14ac:dyDescent="0.2">
      <c r="A27" s="194" t="s">
        <v>96</v>
      </c>
      <c r="B27" s="195"/>
      <c r="C27" s="27" t="s">
        <v>90</v>
      </c>
      <c r="D27" s="26" t="s">
        <v>38</v>
      </c>
      <c r="E27" s="196">
        <v>9780830848638</v>
      </c>
      <c r="F27" s="197"/>
      <c r="G27" s="198"/>
      <c r="H27" s="199"/>
      <c r="I27" s="200"/>
      <c r="J27" s="7">
        <v>18</v>
      </c>
      <c r="K27" s="13"/>
      <c r="L27" s="13"/>
      <c r="M27" s="13"/>
      <c r="N27" s="34"/>
    </row>
    <row r="28" spans="1:14" s="28" customFormat="1" ht="30" customHeight="1" x14ac:dyDescent="0.2">
      <c r="A28" s="265" t="s">
        <v>97</v>
      </c>
      <c r="B28" s="266"/>
      <c r="C28" s="105" t="s">
        <v>98</v>
      </c>
      <c r="D28" s="105" t="s">
        <v>38</v>
      </c>
      <c r="E28" s="267">
        <v>9780830846849</v>
      </c>
      <c r="F28" s="268"/>
      <c r="G28" s="269"/>
      <c r="H28" s="270"/>
      <c r="I28" s="271"/>
      <c r="J28" s="106">
        <v>16</v>
      </c>
      <c r="K28" s="107"/>
      <c r="L28" s="107"/>
      <c r="M28" s="107"/>
      <c r="N28" s="34"/>
    </row>
    <row r="29" spans="1:14" ht="15" x14ac:dyDescent="0.2">
      <c r="A29" s="258" t="s">
        <v>258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76"/>
    </row>
    <row r="30" spans="1:14" s="28" customFormat="1" ht="30" customHeight="1" x14ac:dyDescent="0.2">
      <c r="A30" s="277" t="s">
        <v>259</v>
      </c>
      <c r="B30" s="278"/>
      <c r="C30" s="108" t="s">
        <v>260</v>
      </c>
      <c r="D30" s="109" t="s">
        <v>262</v>
      </c>
      <c r="E30" s="279" t="s">
        <v>261</v>
      </c>
      <c r="F30" s="280"/>
      <c r="G30" s="281"/>
      <c r="H30" s="282"/>
      <c r="I30" s="283"/>
      <c r="J30" s="7">
        <v>16</v>
      </c>
      <c r="K30" s="13"/>
      <c r="L30" s="13"/>
      <c r="M30" s="13"/>
      <c r="N30" s="34"/>
    </row>
  </sheetData>
  <mergeCells count="31">
    <mergeCell ref="A29:M29"/>
    <mergeCell ref="A30:B30"/>
    <mergeCell ref="E30:G30"/>
    <mergeCell ref="H30:I30"/>
    <mergeCell ref="A22:B22"/>
    <mergeCell ref="A23:B23"/>
    <mergeCell ref="H22:I22"/>
    <mergeCell ref="H23:I23"/>
    <mergeCell ref="E22:G22"/>
    <mergeCell ref="E23:G23"/>
    <mergeCell ref="A24:B24"/>
    <mergeCell ref="E24:G24"/>
    <mergeCell ref="H24:I24"/>
    <mergeCell ref="A25:B25"/>
    <mergeCell ref="E25:G25"/>
    <mergeCell ref="H25:I25"/>
    <mergeCell ref="A20:M20"/>
    <mergeCell ref="A21:B21"/>
    <mergeCell ref="G1:M1"/>
    <mergeCell ref="G2:M5"/>
    <mergeCell ref="H21:I21"/>
    <mergeCell ref="E21:G21"/>
    <mergeCell ref="A28:B28"/>
    <mergeCell ref="E28:G28"/>
    <mergeCell ref="H28:I28"/>
    <mergeCell ref="A26:B26"/>
    <mergeCell ref="E26:G26"/>
    <mergeCell ref="H26:I26"/>
    <mergeCell ref="A27:B27"/>
    <mergeCell ref="E27:G27"/>
    <mergeCell ref="H27:I27"/>
  </mergeCells>
  <pageMargins left="0.7" right="0.7" top="0.75" bottom="0.75" header="0.3" footer="0.3"/>
  <pageSetup scale="77" orientation="portrait" r:id="rId1"/>
  <ignoredErrors>
    <ignoredError sqref="E30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B835-5F3D-41C8-BE20-8FAFDC1A07CE}">
  <dimension ref="A1:M54"/>
  <sheetViews>
    <sheetView topLeftCell="A39" zoomScaleNormal="100" workbookViewId="0">
      <selection activeCell="N24" sqref="N24"/>
    </sheetView>
  </sheetViews>
  <sheetFormatPr defaultColWidth="8.83203125" defaultRowHeight="12.75" x14ac:dyDescent="0.2"/>
  <cols>
    <col min="1" max="1" width="11.83203125" style="9" customWidth="1"/>
    <col min="2" max="2" width="18.83203125" style="9" customWidth="1"/>
    <col min="3" max="3" width="16.6640625" style="9" customWidth="1"/>
    <col min="4" max="4" width="8" style="9" customWidth="1"/>
    <col min="5" max="5" width="2.6640625" style="9" customWidth="1"/>
    <col min="6" max="6" width="4" style="9" customWidth="1"/>
    <col min="7" max="7" width="12" style="9" customWidth="1"/>
    <col min="8" max="8" width="2.1640625" style="9" customWidth="1"/>
    <col min="9" max="9" width="4.1640625" style="9" customWidth="1"/>
    <col min="10" max="10" width="10.83203125" style="9" customWidth="1"/>
    <col min="11" max="11" width="10.6640625" style="9" customWidth="1"/>
    <col min="12" max="12" width="8.1640625" style="9" customWidth="1"/>
    <col min="13" max="13" width="10.6640625" style="9" customWidth="1"/>
    <col min="14" max="14" width="7.1640625" style="9" customWidth="1"/>
    <col min="15" max="16384" width="8.83203125" style="9"/>
  </cols>
  <sheetData>
    <row r="1" spans="3:13" s="14" customFormat="1" ht="61.5" customHeight="1" thickBot="1" x14ac:dyDescent="0.35">
      <c r="C1" s="17"/>
      <c r="D1" s="29"/>
      <c r="E1" s="32"/>
      <c r="F1" s="32"/>
      <c r="G1" s="201" t="s">
        <v>26</v>
      </c>
      <c r="H1" s="202"/>
      <c r="I1" s="202"/>
      <c r="J1" s="202"/>
      <c r="K1" s="202"/>
      <c r="L1" s="202"/>
      <c r="M1" s="203"/>
    </row>
    <row r="2" spans="3:13" s="14" customFormat="1" ht="27" customHeight="1" x14ac:dyDescent="0.2">
      <c r="C2" s="17"/>
      <c r="D2" s="29"/>
      <c r="E2" s="21"/>
      <c r="F2" s="21"/>
      <c r="G2" s="204" t="s">
        <v>18</v>
      </c>
      <c r="H2" s="205"/>
      <c r="I2" s="205"/>
      <c r="J2" s="205"/>
      <c r="K2" s="205"/>
      <c r="L2" s="205"/>
      <c r="M2" s="206"/>
    </row>
    <row r="3" spans="3:13" s="14" customFormat="1" x14ac:dyDescent="0.2">
      <c r="C3" s="17"/>
      <c r="D3" s="21"/>
      <c r="E3" s="21"/>
      <c r="F3" s="21"/>
      <c r="G3" s="207"/>
      <c r="H3" s="208"/>
      <c r="I3" s="208"/>
      <c r="J3" s="208"/>
      <c r="K3" s="208"/>
      <c r="L3" s="208"/>
      <c r="M3" s="209"/>
    </row>
    <row r="4" spans="3:13" s="14" customFormat="1" x14ac:dyDescent="0.2">
      <c r="C4" s="17"/>
      <c r="D4" s="21"/>
      <c r="E4" s="21"/>
      <c r="F4" s="21"/>
      <c r="G4" s="207"/>
      <c r="H4" s="208"/>
      <c r="I4" s="208"/>
      <c r="J4" s="208"/>
      <c r="K4" s="208"/>
      <c r="L4" s="208"/>
      <c r="M4" s="209"/>
    </row>
    <row r="5" spans="3:13" s="14" customFormat="1" ht="13.5" thickBot="1" x14ac:dyDescent="0.25">
      <c r="C5" s="17"/>
      <c r="D5" s="21"/>
      <c r="E5" s="21"/>
      <c r="F5" s="21"/>
      <c r="G5" s="210"/>
      <c r="H5" s="211"/>
      <c r="I5" s="211"/>
      <c r="J5" s="211"/>
      <c r="K5" s="211"/>
      <c r="L5" s="211"/>
      <c r="M5" s="212"/>
    </row>
    <row r="6" spans="3:13" s="14" customFormat="1" x14ac:dyDescent="0.2">
      <c r="C6" s="15"/>
      <c r="G6" s="15"/>
      <c r="H6" s="15"/>
      <c r="I6" s="15"/>
    </row>
    <row r="7" spans="3:13" s="14" customFormat="1" x14ac:dyDescent="0.2">
      <c r="C7" s="15"/>
      <c r="G7" s="15"/>
      <c r="H7" s="15"/>
      <c r="I7" s="15"/>
    </row>
    <row r="8" spans="3:13" s="14" customFormat="1" x14ac:dyDescent="0.2">
      <c r="C8" s="15"/>
      <c r="G8" s="15"/>
      <c r="H8" s="15"/>
      <c r="I8" s="15"/>
    </row>
    <row r="9" spans="3:13" s="14" customFormat="1" x14ac:dyDescent="0.2">
      <c r="C9" s="15"/>
      <c r="G9" s="15"/>
      <c r="H9" s="15"/>
      <c r="I9" s="15"/>
    </row>
    <row r="10" spans="3:13" s="14" customFormat="1" x14ac:dyDescent="0.2">
      <c r="C10" s="15"/>
      <c r="G10" s="15"/>
      <c r="H10" s="15"/>
      <c r="I10" s="15"/>
    </row>
    <row r="11" spans="3:13" s="14" customFormat="1" x14ac:dyDescent="0.2">
      <c r="C11" s="15"/>
      <c r="G11" s="15"/>
      <c r="H11" s="15"/>
      <c r="I11" s="15"/>
    </row>
    <row r="12" spans="3:13" s="14" customFormat="1" x14ac:dyDescent="0.2">
      <c r="C12" s="15"/>
      <c r="G12" s="15"/>
      <c r="H12" s="15"/>
      <c r="I12" s="15"/>
    </row>
    <row r="13" spans="3:13" s="14" customFormat="1" x14ac:dyDescent="0.2">
      <c r="C13" s="15"/>
      <c r="G13" s="15"/>
      <c r="H13" s="15"/>
      <c r="I13" s="15"/>
    </row>
    <row r="14" spans="3:13" s="14" customFormat="1" x14ac:dyDescent="0.2">
      <c r="C14" s="15"/>
      <c r="G14" s="15"/>
      <c r="H14" s="15"/>
      <c r="I14" s="15"/>
    </row>
    <row r="15" spans="3:13" s="14" customFormat="1" x14ac:dyDescent="0.2">
      <c r="C15" s="15"/>
      <c r="G15" s="15"/>
      <c r="H15" s="15"/>
      <c r="I15" s="15"/>
    </row>
    <row r="16" spans="3:13" s="14" customFormat="1" x14ac:dyDescent="0.2">
      <c r="C16" s="15"/>
      <c r="G16" s="15"/>
      <c r="H16" s="15"/>
      <c r="I16" s="15"/>
    </row>
    <row r="17" spans="1:13" s="14" customFormat="1" ht="11.25" customHeight="1" x14ac:dyDescent="0.2">
      <c r="C17" s="15"/>
      <c r="G17" s="15"/>
      <c r="H17" s="15"/>
      <c r="I17" s="15"/>
    </row>
    <row r="18" spans="1:13" s="14" customFormat="1" ht="11.25" customHeight="1" x14ac:dyDescent="0.2">
      <c r="C18" s="15"/>
      <c r="G18" s="15"/>
      <c r="H18" s="15"/>
      <c r="I18" s="15"/>
    </row>
    <row r="19" spans="1:13" ht="14.25" customHeight="1" x14ac:dyDescent="0.2">
      <c r="A19" s="231" t="s">
        <v>0</v>
      </c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3"/>
    </row>
    <row r="20" spans="1:13" ht="29.25" customHeight="1" x14ac:dyDescent="0.2">
      <c r="A20" s="228" t="s">
        <v>1</v>
      </c>
      <c r="B20" s="230"/>
      <c r="C20" s="19" t="s">
        <v>2</v>
      </c>
      <c r="D20" s="19" t="s">
        <v>3</v>
      </c>
      <c r="E20" s="228" t="s">
        <v>4</v>
      </c>
      <c r="F20" s="229"/>
      <c r="G20" s="230"/>
      <c r="H20" s="228" t="s">
        <v>5</v>
      </c>
      <c r="I20" s="230"/>
      <c r="J20" s="19" t="s">
        <v>6</v>
      </c>
      <c r="K20" s="19" t="s">
        <v>7</v>
      </c>
      <c r="L20" s="19" t="s">
        <v>8</v>
      </c>
      <c r="M20" s="19" t="s">
        <v>9</v>
      </c>
    </row>
    <row r="21" spans="1:13" s="28" customFormat="1" ht="30" customHeight="1" x14ac:dyDescent="0.2">
      <c r="A21" s="194" t="s">
        <v>100</v>
      </c>
      <c r="B21" s="195"/>
      <c r="C21" s="11"/>
      <c r="D21" s="13"/>
      <c r="E21" s="196">
        <v>612978549018</v>
      </c>
      <c r="F21" s="197"/>
      <c r="G21" s="198"/>
      <c r="H21" s="199"/>
      <c r="I21" s="200"/>
      <c r="J21" s="7">
        <v>17.989999999999998</v>
      </c>
      <c r="K21" s="13"/>
      <c r="L21" s="13"/>
      <c r="M21" s="13"/>
    </row>
    <row r="22" spans="1:13" s="28" customFormat="1" ht="30" customHeight="1" x14ac:dyDescent="0.2">
      <c r="A22" s="186" t="s">
        <v>101</v>
      </c>
      <c r="B22" s="187"/>
      <c r="C22" s="10"/>
      <c r="D22" s="12"/>
      <c r="E22" s="188">
        <v>612978549025</v>
      </c>
      <c r="F22" s="189"/>
      <c r="G22" s="190"/>
      <c r="H22" s="191"/>
      <c r="I22" s="192"/>
      <c r="J22" s="8">
        <v>17.989999999999998</v>
      </c>
      <c r="K22" s="12"/>
      <c r="L22" s="12"/>
      <c r="M22" s="12"/>
    </row>
    <row r="23" spans="1:13" s="28" customFormat="1" ht="30" customHeight="1" x14ac:dyDescent="0.2">
      <c r="A23" s="194" t="s">
        <v>102</v>
      </c>
      <c r="B23" s="195"/>
      <c r="C23" s="11"/>
      <c r="D23" s="13"/>
      <c r="E23" s="196">
        <v>612978549032</v>
      </c>
      <c r="F23" s="197"/>
      <c r="G23" s="198"/>
      <c r="H23" s="199"/>
      <c r="I23" s="200"/>
      <c r="J23" s="7">
        <v>17.989999999999998</v>
      </c>
      <c r="K23" s="13"/>
      <c r="L23" s="13"/>
      <c r="M23" s="13"/>
    </row>
    <row r="24" spans="1:13" s="28" customFormat="1" ht="30" customHeight="1" x14ac:dyDescent="0.2">
      <c r="A24" s="186" t="s">
        <v>103</v>
      </c>
      <c r="B24" s="187"/>
      <c r="C24" s="10"/>
      <c r="D24" s="12"/>
      <c r="E24" s="188">
        <v>612978549049</v>
      </c>
      <c r="F24" s="189"/>
      <c r="G24" s="190"/>
      <c r="H24" s="191"/>
      <c r="I24" s="192"/>
      <c r="J24" s="8">
        <v>17.989999999999998</v>
      </c>
      <c r="K24" s="12"/>
      <c r="L24" s="12"/>
      <c r="M24" s="12"/>
    </row>
    <row r="25" spans="1:13" s="28" customFormat="1" ht="30" customHeight="1" x14ac:dyDescent="0.2">
      <c r="A25" s="194" t="s">
        <v>104</v>
      </c>
      <c r="B25" s="195"/>
      <c r="C25" s="11"/>
      <c r="D25" s="13"/>
      <c r="E25" s="196">
        <v>612978548530</v>
      </c>
      <c r="F25" s="197"/>
      <c r="G25" s="198"/>
      <c r="H25" s="199"/>
      <c r="I25" s="200"/>
      <c r="J25" s="7">
        <v>17.989999999999998</v>
      </c>
      <c r="K25" s="13"/>
      <c r="L25" s="13"/>
      <c r="M25" s="13"/>
    </row>
    <row r="26" spans="1:13" s="28" customFormat="1" ht="30" customHeight="1" x14ac:dyDescent="0.2">
      <c r="A26" s="186" t="s">
        <v>105</v>
      </c>
      <c r="B26" s="187"/>
      <c r="C26" s="10"/>
      <c r="D26" s="12"/>
      <c r="E26" s="188">
        <v>612978548547</v>
      </c>
      <c r="F26" s="189"/>
      <c r="G26" s="190"/>
      <c r="H26" s="191"/>
      <c r="I26" s="192"/>
      <c r="J26" s="8">
        <v>17.989999999999998</v>
      </c>
      <c r="K26" s="12"/>
      <c r="L26" s="12"/>
      <c r="M26" s="12"/>
    </row>
    <row r="27" spans="1:13" s="28" customFormat="1" ht="30" customHeight="1" x14ac:dyDescent="0.2">
      <c r="A27" s="194" t="s">
        <v>106</v>
      </c>
      <c r="B27" s="195"/>
      <c r="C27" s="11"/>
      <c r="D27" s="13"/>
      <c r="E27" s="196">
        <v>612978548554</v>
      </c>
      <c r="F27" s="197"/>
      <c r="G27" s="198"/>
      <c r="H27" s="199"/>
      <c r="I27" s="200"/>
      <c r="J27" s="7">
        <v>17.989999999999998</v>
      </c>
      <c r="K27" s="13"/>
      <c r="L27" s="13"/>
      <c r="M27" s="13"/>
    </row>
    <row r="28" spans="1:13" s="28" customFormat="1" ht="30" customHeight="1" x14ac:dyDescent="0.2">
      <c r="A28" s="186" t="s">
        <v>107</v>
      </c>
      <c r="B28" s="187"/>
      <c r="C28" s="10"/>
      <c r="D28" s="12"/>
      <c r="E28" s="188">
        <v>612978548561</v>
      </c>
      <c r="F28" s="189"/>
      <c r="G28" s="190"/>
      <c r="H28" s="191"/>
      <c r="I28" s="192"/>
      <c r="J28" s="8">
        <v>17.989999999999998</v>
      </c>
      <c r="K28" s="12"/>
      <c r="L28" s="12"/>
      <c r="M28" s="12"/>
    </row>
    <row r="29" spans="1:13" s="28" customFormat="1" ht="30" customHeight="1" x14ac:dyDescent="0.2">
      <c r="A29" s="194" t="s">
        <v>108</v>
      </c>
      <c r="B29" s="195"/>
      <c r="C29" s="11"/>
      <c r="D29" s="13"/>
      <c r="E29" s="196">
        <v>612978549698</v>
      </c>
      <c r="F29" s="197"/>
      <c r="G29" s="198"/>
      <c r="H29" s="199"/>
      <c r="I29" s="200"/>
      <c r="J29" s="7">
        <v>17.989999999999998</v>
      </c>
      <c r="K29" s="13"/>
      <c r="L29" s="13"/>
      <c r="M29" s="13"/>
    </row>
    <row r="30" spans="1:13" s="28" customFormat="1" ht="30" customHeight="1" x14ac:dyDescent="0.2">
      <c r="A30" s="186" t="s">
        <v>109</v>
      </c>
      <c r="B30" s="187"/>
      <c r="C30" s="10"/>
      <c r="D30" s="12"/>
      <c r="E30" s="188">
        <v>612978549704</v>
      </c>
      <c r="F30" s="189"/>
      <c r="G30" s="190"/>
      <c r="H30" s="191"/>
      <c r="I30" s="192"/>
      <c r="J30" s="8">
        <v>17.989999999999998</v>
      </c>
      <c r="K30" s="12"/>
      <c r="L30" s="12"/>
      <c r="M30" s="12"/>
    </row>
    <row r="31" spans="1:13" s="28" customFormat="1" ht="30" customHeight="1" x14ac:dyDescent="0.2">
      <c r="A31" s="194" t="s">
        <v>110</v>
      </c>
      <c r="B31" s="195"/>
      <c r="C31" s="11"/>
      <c r="D31" s="13"/>
      <c r="E31" s="196">
        <v>612978549711</v>
      </c>
      <c r="F31" s="197"/>
      <c r="G31" s="198"/>
      <c r="H31" s="199"/>
      <c r="I31" s="200"/>
      <c r="J31" s="7">
        <v>17.989999999999998</v>
      </c>
      <c r="K31" s="13"/>
      <c r="L31" s="13"/>
      <c r="M31" s="13"/>
    </row>
    <row r="32" spans="1:13" s="28" customFormat="1" ht="30" customHeight="1" x14ac:dyDescent="0.2">
      <c r="A32" s="186" t="s">
        <v>111</v>
      </c>
      <c r="B32" s="187"/>
      <c r="C32" s="10"/>
      <c r="D32" s="12"/>
      <c r="E32" s="188">
        <v>612978549728</v>
      </c>
      <c r="F32" s="189"/>
      <c r="G32" s="190"/>
      <c r="H32" s="191"/>
      <c r="I32" s="192"/>
      <c r="J32" s="8">
        <v>17.989999999999998</v>
      </c>
      <c r="K32" s="12"/>
      <c r="L32" s="12"/>
      <c r="M32" s="12"/>
    </row>
    <row r="33" spans="1:13" s="28" customFormat="1" ht="30" customHeight="1" x14ac:dyDescent="0.2">
      <c r="A33" s="186" t="s">
        <v>99</v>
      </c>
      <c r="B33" s="187"/>
      <c r="C33" s="10"/>
      <c r="D33" s="12"/>
      <c r="E33" s="188">
        <v>612978550298</v>
      </c>
      <c r="F33" s="189"/>
      <c r="G33" s="190"/>
      <c r="H33" s="191"/>
      <c r="I33" s="192"/>
      <c r="J33" s="8">
        <v>19.989999999999998</v>
      </c>
      <c r="K33" s="12"/>
      <c r="L33" s="12"/>
      <c r="M33" s="12"/>
    </row>
    <row r="34" spans="1:13" s="28" customFormat="1" ht="30" customHeight="1" x14ac:dyDescent="0.2">
      <c r="A34" s="194" t="s">
        <v>112</v>
      </c>
      <c r="B34" s="195"/>
      <c r="C34" s="11"/>
      <c r="D34" s="13"/>
      <c r="E34" s="196">
        <v>612978550304</v>
      </c>
      <c r="F34" s="197"/>
      <c r="G34" s="198"/>
      <c r="H34" s="199"/>
      <c r="I34" s="200"/>
      <c r="J34" s="7">
        <v>19.989999999999998</v>
      </c>
      <c r="K34" s="13"/>
      <c r="L34" s="13"/>
      <c r="M34" s="13"/>
    </row>
    <row r="35" spans="1:13" s="28" customFormat="1" ht="30" customHeight="1" x14ac:dyDescent="0.2">
      <c r="A35" s="186" t="s">
        <v>113</v>
      </c>
      <c r="B35" s="187"/>
      <c r="C35" s="10"/>
      <c r="D35" s="12"/>
      <c r="E35" s="188">
        <v>612978550311</v>
      </c>
      <c r="F35" s="189"/>
      <c r="G35" s="190"/>
      <c r="H35" s="191"/>
      <c r="I35" s="192"/>
      <c r="J35" s="8">
        <v>19.989999999999998</v>
      </c>
      <c r="K35" s="12"/>
      <c r="L35" s="12"/>
      <c r="M35" s="12"/>
    </row>
    <row r="36" spans="1:13" s="28" customFormat="1" ht="30" customHeight="1" x14ac:dyDescent="0.2">
      <c r="A36" s="194" t="s">
        <v>114</v>
      </c>
      <c r="B36" s="195"/>
      <c r="C36" s="11"/>
      <c r="D36" s="13"/>
      <c r="E36" s="196">
        <v>612978550328</v>
      </c>
      <c r="F36" s="197"/>
      <c r="G36" s="198"/>
      <c r="H36" s="199"/>
      <c r="I36" s="200"/>
      <c r="J36" s="7">
        <v>19.989999999999998</v>
      </c>
      <c r="K36" s="13"/>
      <c r="L36" s="13"/>
      <c r="M36" s="13"/>
    </row>
    <row r="37" spans="1:13" s="28" customFormat="1" ht="30" customHeight="1" x14ac:dyDescent="0.2">
      <c r="A37" s="186" t="s">
        <v>115</v>
      </c>
      <c r="B37" s="187"/>
      <c r="C37" s="10"/>
      <c r="D37" s="12"/>
      <c r="E37" s="188">
        <v>612978550892</v>
      </c>
      <c r="F37" s="189"/>
      <c r="G37" s="190"/>
      <c r="H37" s="191"/>
      <c r="I37" s="192"/>
      <c r="J37" s="8">
        <v>19.989999999999998</v>
      </c>
      <c r="K37" s="12"/>
      <c r="L37" s="12"/>
      <c r="M37" s="12"/>
    </row>
    <row r="38" spans="1:13" s="28" customFormat="1" ht="30" customHeight="1" x14ac:dyDescent="0.2">
      <c r="A38" s="194" t="s">
        <v>116</v>
      </c>
      <c r="B38" s="195"/>
      <c r="C38" s="11"/>
      <c r="D38" s="13"/>
      <c r="E38" s="196">
        <v>612978550908</v>
      </c>
      <c r="F38" s="197"/>
      <c r="G38" s="198"/>
      <c r="H38" s="199"/>
      <c r="I38" s="200"/>
      <c r="J38" s="7">
        <v>19.989999999999998</v>
      </c>
      <c r="K38" s="13"/>
      <c r="L38" s="13"/>
      <c r="M38" s="13"/>
    </row>
    <row r="39" spans="1:13" s="28" customFormat="1" ht="30" customHeight="1" x14ac:dyDescent="0.2">
      <c r="A39" s="186" t="s">
        <v>117</v>
      </c>
      <c r="B39" s="187"/>
      <c r="C39" s="10"/>
      <c r="D39" s="12"/>
      <c r="E39" s="188">
        <v>612978550915</v>
      </c>
      <c r="F39" s="189"/>
      <c r="G39" s="190"/>
      <c r="H39" s="191"/>
      <c r="I39" s="192"/>
      <c r="J39" s="8">
        <v>19.989999999999998</v>
      </c>
      <c r="K39" s="12"/>
      <c r="L39" s="12"/>
      <c r="M39" s="12"/>
    </row>
    <row r="40" spans="1:13" s="28" customFormat="1" ht="30" customHeight="1" x14ac:dyDescent="0.2">
      <c r="A40" s="194" t="s">
        <v>118</v>
      </c>
      <c r="B40" s="195"/>
      <c r="C40" s="11"/>
      <c r="D40" s="13"/>
      <c r="E40" s="196">
        <v>612978550922</v>
      </c>
      <c r="F40" s="197"/>
      <c r="G40" s="198"/>
      <c r="H40" s="199"/>
      <c r="I40" s="200"/>
      <c r="J40" s="7">
        <v>19.989999999999998</v>
      </c>
      <c r="K40" s="13"/>
      <c r="L40" s="13"/>
      <c r="M40" s="13"/>
    </row>
    <row r="41" spans="1:13" s="28" customFormat="1" ht="30" customHeight="1" x14ac:dyDescent="0.2">
      <c r="A41" s="186" t="s">
        <v>119</v>
      </c>
      <c r="B41" s="187"/>
      <c r="C41" s="10"/>
      <c r="D41" s="12"/>
      <c r="E41" s="188">
        <v>612978550656</v>
      </c>
      <c r="F41" s="189"/>
      <c r="G41" s="190"/>
      <c r="H41" s="191"/>
      <c r="I41" s="192"/>
      <c r="J41" s="8">
        <v>19.989999999999998</v>
      </c>
      <c r="K41" s="12"/>
      <c r="L41" s="12"/>
      <c r="M41" s="12"/>
    </row>
    <row r="42" spans="1:13" s="28" customFormat="1" ht="30" customHeight="1" x14ac:dyDescent="0.2">
      <c r="A42" s="194" t="s">
        <v>120</v>
      </c>
      <c r="B42" s="195"/>
      <c r="C42" s="11"/>
      <c r="D42" s="13"/>
      <c r="E42" s="196">
        <v>612978550663</v>
      </c>
      <c r="F42" s="197"/>
      <c r="G42" s="198"/>
      <c r="H42" s="199"/>
      <c r="I42" s="200"/>
      <c r="J42" s="7">
        <v>19.989999999999998</v>
      </c>
      <c r="K42" s="13"/>
      <c r="L42" s="13"/>
      <c r="M42" s="13"/>
    </row>
    <row r="43" spans="1:13" s="28" customFormat="1" ht="30" customHeight="1" x14ac:dyDescent="0.2">
      <c r="A43" s="186" t="s">
        <v>121</v>
      </c>
      <c r="B43" s="187"/>
      <c r="C43" s="10"/>
      <c r="D43" s="12"/>
      <c r="E43" s="188">
        <v>612978550670</v>
      </c>
      <c r="F43" s="189"/>
      <c r="G43" s="190"/>
      <c r="H43" s="191"/>
      <c r="I43" s="192"/>
      <c r="J43" s="8">
        <v>19.989999999999998</v>
      </c>
      <c r="K43" s="12"/>
      <c r="L43" s="12"/>
      <c r="M43" s="12"/>
    </row>
    <row r="44" spans="1:13" s="28" customFormat="1" ht="30" customHeight="1" x14ac:dyDescent="0.2">
      <c r="A44" s="194" t="s">
        <v>122</v>
      </c>
      <c r="B44" s="195"/>
      <c r="C44" s="11"/>
      <c r="D44" s="13"/>
      <c r="E44" s="196">
        <v>612978550687</v>
      </c>
      <c r="F44" s="197"/>
      <c r="G44" s="198"/>
      <c r="H44" s="199"/>
      <c r="I44" s="200"/>
      <c r="J44" s="7">
        <v>19.989999999999998</v>
      </c>
      <c r="K44" s="13"/>
      <c r="L44" s="13"/>
      <c r="M44" s="13"/>
    </row>
    <row r="45" spans="1:13" s="28" customFormat="1" ht="30" customHeight="1" x14ac:dyDescent="0.2">
      <c r="A45" s="186" t="s">
        <v>123</v>
      </c>
      <c r="B45" s="187"/>
      <c r="C45" s="10"/>
      <c r="D45" s="12"/>
      <c r="E45" s="188">
        <v>612978550830</v>
      </c>
      <c r="F45" s="189"/>
      <c r="G45" s="190"/>
      <c r="H45" s="191"/>
      <c r="I45" s="192"/>
      <c r="J45" s="8">
        <v>19.989999999999998</v>
      </c>
      <c r="K45" s="12"/>
      <c r="L45" s="12"/>
      <c r="M45" s="12"/>
    </row>
    <row r="46" spans="1:13" s="28" customFormat="1" ht="30" customHeight="1" x14ac:dyDescent="0.2">
      <c r="A46" s="194" t="s">
        <v>124</v>
      </c>
      <c r="B46" s="195"/>
      <c r="C46" s="11"/>
      <c r="D46" s="13"/>
      <c r="E46" s="196">
        <v>612978550847</v>
      </c>
      <c r="F46" s="197"/>
      <c r="G46" s="198"/>
      <c r="H46" s="199"/>
      <c r="I46" s="200"/>
      <c r="J46" s="7">
        <v>19.989999999999998</v>
      </c>
      <c r="K46" s="13"/>
      <c r="L46" s="13"/>
      <c r="M46" s="13"/>
    </row>
    <row r="47" spans="1:13" s="28" customFormat="1" ht="30" customHeight="1" x14ac:dyDescent="0.2">
      <c r="A47" s="186" t="s">
        <v>125</v>
      </c>
      <c r="B47" s="187"/>
      <c r="C47" s="10"/>
      <c r="D47" s="12"/>
      <c r="E47" s="188">
        <v>612978550854</v>
      </c>
      <c r="F47" s="189"/>
      <c r="G47" s="190"/>
      <c r="H47" s="191"/>
      <c r="I47" s="192"/>
      <c r="J47" s="8">
        <v>19.989999999999998</v>
      </c>
      <c r="K47" s="12"/>
      <c r="L47" s="12"/>
      <c r="M47" s="12"/>
    </row>
    <row r="48" spans="1:13" s="28" customFormat="1" ht="30" customHeight="1" x14ac:dyDescent="0.2">
      <c r="A48" s="194" t="s">
        <v>126</v>
      </c>
      <c r="B48" s="195"/>
      <c r="C48" s="11"/>
      <c r="D48" s="13"/>
      <c r="E48" s="196">
        <v>612978550861</v>
      </c>
      <c r="F48" s="197"/>
      <c r="G48" s="198"/>
      <c r="H48" s="199"/>
      <c r="I48" s="200"/>
      <c r="J48" s="7">
        <v>19.989999999999998</v>
      </c>
      <c r="K48" s="13"/>
      <c r="L48" s="13"/>
      <c r="M48" s="13"/>
    </row>
    <row r="49" spans="1:13" s="28" customFormat="1" ht="30" customHeight="1" x14ac:dyDescent="0.2">
      <c r="A49" s="186" t="s">
        <v>127</v>
      </c>
      <c r="B49" s="187"/>
      <c r="C49" s="10"/>
      <c r="D49" s="12"/>
      <c r="E49" s="188">
        <v>612978550533</v>
      </c>
      <c r="F49" s="189"/>
      <c r="G49" s="190"/>
      <c r="H49" s="191"/>
      <c r="I49" s="192"/>
      <c r="J49" s="8">
        <v>19.989999999999998</v>
      </c>
      <c r="K49" s="12"/>
      <c r="L49" s="12"/>
      <c r="M49" s="12"/>
    </row>
    <row r="50" spans="1:13" s="28" customFormat="1" ht="30" customHeight="1" x14ac:dyDescent="0.2">
      <c r="A50" s="194" t="s">
        <v>128</v>
      </c>
      <c r="B50" s="195"/>
      <c r="C50" s="11"/>
      <c r="D50" s="13"/>
      <c r="E50" s="196">
        <v>612978550540</v>
      </c>
      <c r="F50" s="197"/>
      <c r="G50" s="198"/>
      <c r="H50" s="199"/>
      <c r="I50" s="200"/>
      <c r="J50" s="7">
        <v>19.989999999999998</v>
      </c>
      <c r="K50" s="13"/>
      <c r="L50" s="13"/>
      <c r="M50" s="13"/>
    </row>
    <row r="51" spans="1:13" s="28" customFormat="1" ht="30" customHeight="1" x14ac:dyDescent="0.2">
      <c r="A51" s="186" t="s">
        <v>129</v>
      </c>
      <c r="B51" s="187"/>
      <c r="C51" s="10"/>
      <c r="D51" s="12"/>
      <c r="E51" s="188">
        <v>612978550557</v>
      </c>
      <c r="F51" s="189"/>
      <c r="G51" s="190"/>
      <c r="H51" s="191"/>
      <c r="I51" s="192"/>
      <c r="J51" s="8">
        <v>19.989999999999998</v>
      </c>
      <c r="K51" s="12"/>
      <c r="L51" s="12"/>
      <c r="M51" s="12"/>
    </row>
    <row r="52" spans="1:13" s="28" customFormat="1" ht="30" customHeight="1" x14ac:dyDescent="0.2">
      <c r="A52" s="194" t="s">
        <v>130</v>
      </c>
      <c r="B52" s="195"/>
      <c r="C52" s="11"/>
      <c r="D52" s="13"/>
      <c r="E52" s="196">
        <v>612978550564</v>
      </c>
      <c r="F52" s="197"/>
      <c r="G52" s="198"/>
      <c r="H52" s="199"/>
      <c r="I52" s="200"/>
      <c r="J52" s="7">
        <v>19.989999999999998</v>
      </c>
      <c r="K52" s="13"/>
      <c r="L52" s="13"/>
      <c r="M52" s="13"/>
    </row>
    <row r="53" spans="1:13" s="28" customFormat="1" ht="30" customHeight="1" x14ac:dyDescent="0.2">
      <c r="A53" s="186" t="s">
        <v>131</v>
      </c>
      <c r="B53" s="187"/>
      <c r="C53" s="10"/>
      <c r="D53" s="12"/>
      <c r="E53" s="188">
        <v>612978545904</v>
      </c>
      <c r="F53" s="189"/>
      <c r="G53" s="190"/>
      <c r="H53" s="191"/>
      <c r="I53" s="192"/>
      <c r="J53" s="8">
        <v>19.989999999999998</v>
      </c>
      <c r="K53" s="12"/>
      <c r="L53" s="12"/>
      <c r="M53" s="12"/>
    </row>
    <row r="54" spans="1:13" s="28" customFormat="1" ht="30" customHeight="1" x14ac:dyDescent="0.2">
      <c r="A54" s="194" t="s">
        <v>132</v>
      </c>
      <c r="B54" s="195"/>
      <c r="C54" s="11"/>
      <c r="D54" s="13"/>
      <c r="E54" s="196">
        <v>612978545577</v>
      </c>
      <c r="F54" s="197"/>
      <c r="G54" s="198"/>
      <c r="H54" s="199"/>
      <c r="I54" s="200"/>
      <c r="J54" s="7">
        <v>23.99</v>
      </c>
      <c r="K54" s="13"/>
      <c r="L54" s="13"/>
      <c r="M54" s="13"/>
    </row>
  </sheetData>
  <mergeCells count="108">
    <mergeCell ref="A19:M19"/>
    <mergeCell ref="A20:B20"/>
    <mergeCell ref="H20:I20"/>
    <mergeCell ref="G2:M5"/>
    <mergeCell ref="G1:M1"/>
    <mergeCell ref="E20:G20"/>
    <mergeCell ref="E33:G33"/>
    <mergeCell ref="E21:G21"/>
    <mergeCell ref="A33:B33"/>
    <mergeCell ref="H33:I33"/>
    <mergeCell ref="A21:B21"/>
    <mergeCell ref="H21:I21"/>
    <mergeCell ref="A24:B24"/>
    <mergeCell ref="E24:G24"/>
    <mergeCell ref="H24:I24"/>
    <mergeCell ref="A25:B25"/>
    <mergeCell ref="E25:G25"/>
    <mergeCell ref="H25:I25"/>
    <mergeCell ref="A22:B22"/>
    <mergeCell ref="E22:G22"/>
    <mergeCell ref="H22:I22"/>
    <mergeCell ref="A23:B23"/>
    <mergeCell ref="E23:G23"/>
    <mergeCell ref="H23:I23"/>
    <mergeCell ref="A28:B28"/>
    <mergeCell ref="E28:G28"/>
    <mergeCell ref="H28:I28"/>
    <mergeCell ref="A29:B29"/>
    <mergeCell ref="E29:G29"/>
    <mergeCell ref="H29:I29"/>
    <mergeCell ref="A26:B26"/>
    <mergeCell ref="E26:G26"/>
    <mergeCell ref="H26:I26"/>
    <mergeCell ref="A27:B27"/>
    <mergeCell ref="E27:G27"/>
    <mergeCell ref="H27:I27"/>
    <mergeCell ref="A32:B32"/>
    <mergeCell ref="E32:G32"/>
    <mergeCell ref="H32:I32"/>
    <mergeCell ref="A34:B34"/>
    <mergeCell ref="E34:G34"/>
    <mergeCell ref="H34:I34"/>
    <mergeCell ref="A30:B30"/>
    <mergeCell ref="E30:G30"/>
    <mergeCell ref="H30:I30"/>
    <mergeCell ref="A31:B31"/>
    <mergeCell ref="E31:G31"/>
    <mergeCell ref="H31:I31"/>
    <mergeCell ref="A37:B37"/>
    <mergeCell ref="E37:G37"/>
    <mergeCell ref="H37:I37"/>
    <mergeCell ref="A38:B38"/>
    <mergeCell ref="E38:G38"/>
    <mergeCell ref="H38:I38"/>
    <mergeCell ref="A35:B35"/>
    <mergeCell ref="E35:G35"/>
    <mergeCell ref="H35:I35"/>
    <mergeCell ref="A36:B36"/>
    <mergeCell ref="E36:G36"/>
    <mergeCell ref="H36:I36"/>
    <mergeCell ref="A41:B41"/>
    <mergeCell ref="E41:G41"/>
    <mergeCell ref="H41:I41"/>
    <mergeCell ref="A42:B42"/>
    <mergeCell ref="E42:G42"/>
    <mergeCell ref="H42:I42"/>
    <mergeCell ref="A39:B39"/>
    <mergeCell ref="E39:G39"/>
    <mergeCell ref="H39:I39"/>
    <mergeCell ref="A40:B40"/>
    <mergeCell ref="E40:G40"/>
    <mergeCell ref="H40:I40"/>
    <mergeCell ref="A45:B45"/>
    <mergeCell ref="E45:G45"/>
    <mergeCell ref="H45:I45"/>
    <mergeCell ref="A46:B46"/>
    <mergeCell ref="E46:G46"/>
    <mergeCell ref="H46:I46"/>
    <mergeCell ref="A43:B43"/>
    <mergeCell ref="E43:G43"/>
    <mergeCell ref="H43:I43"/>
    <mergeCell ref="A44:B44"/>
    <mergeCell ref="E44:G44"/>
    <mergeCell ref="H44:I44"/>
    <mergeCell ref="A49:B49"/>
    <mergeCell ref="E49:G49"/>
    <mergeCell ref="H49:I49"/>
    <mergeCell ref="A50:B50"/>
    <mergeCell ref="E50:G50"/>
    <mergeCell ref="H50:I50"/>
    <mergeCell ref="A47:B47"/>
    <mergeCell ref="E47:G47"/>
    <mergeCell ref="H47:I47"/>
    <mergeCell ref="A48:B48"/>
    <mergeCell ref="E48:G48"/>
    <mergeCell ref="H48:I48"/>
    <mergeCell ref="A53:B53"/>
    <mergeCell ref="E53:G53"/>
    <mergeCell ref="H53:I53"/>
    <mergeCell ref="A54:B54"/>
    <mergeCell ref="E54:G54"/>
    <mergeCell ref="H54:I54"/>
    <mergeCell ref="A51:B51"/>
    <mergeCell ref="E51:G51"/>
    <mergeCell ref="H51:I51"/>
    <mergeCell ref="A52:B52"/>
    <mergeCell ref="E52:G52"/>
    <mergeCell ref="H52:I52"/>
  </mergeCells>
  <pageMargins left="0.7" right="0.7" top="0.75" bottom="0.75" header="0.3" footer="0.3"/>
  <pageSetup scale="8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1ABB-3901-4AB2-8397-6BB395591FB3}">
  <sheetPr>
    <pageSetUpPr fitToPage="1"/>
  </sheetPr>
  <dimension ref="A1:N27"/>
  <sheetViews>
    <sheetView topLeftCell="A7" workbookViewId="0">
      <selection activeCell="A26" sqref="A26:XFD26"/>
    </sheetView>
  </sheetViews>
  <sheetFormatPr defaultRowHeight="12.75" x14ac:dyDescent="0.2"/>
  <cols>
    <col min="1" max="1" width="11.83203125" style="9" customWidth="1"/>
    <col min="2" max="2" width="18.83203125" style="9" customWidth="1"/>
    <col min="3" max="3" width="16.6640625" style="9" customWidth="1"/>
    <col min="4" max="4" width="13.1640625" style="9" customWidth="1"/>
    <col min="5" max="5" width="2.6640625" style="9" customWidth="1"/>
    <col min="6" max="6" width="4" style="9" customWidth="1"/>
    <col min="7" max="7" width="12" style="9" customWidth="1"/>
    <col min="8" max="8" width="2.1640625" style="9" customWidth="1"/>
    <col min="9" max="9" width="4.1640625" style="9" customWidth="1"/>
    <col min="10" max="10" width="10.83203125" style="9" customWidth="1"/>
    <col min="11" max="11" width="10.6640625" style="9" customWidth="1"/>
    <col min="12" max="12" width="8.1640625" style="9" customWidth="1"/>
    <col min="13" max="13" width="10.6640625" style="9" customWidth="1"/>
    <col min="14" max="14" width="7.1640625" style="9" customWidth="1"/>
    <col min="15" max="16384" width="9.33203125" style="9"/>
  </cols>
  <sheetData>
    <row r="1" spans="2:13" s="14" customFormat="1" ht="61.5" customHeight="1" thickBot="1" x14ac:dyDescent="0.35">
      <c r="B1" s="15"/>
      <c r="C1" s="16"/>
      <c r="D1" s="2"/>
      <c r="E1" s="2"/>
      <c r="F1" s="2"/>
      <c r="G1" s="201" t="s">
        <v>25</v>
      </c>
      <c r="H1" s="202"/>
      <c r="I1" s="202"/>
      <c r="J1" s="202"/>
      <c r="K1" s="202"/>
      <c r="L1" s="202"/>
      <c r="M1" s="203"/>
    </row>
    <row r="2" spans="2:13" s="14" customFormat="1" ht="27" customHeight="1" x14ac:dyDescent="0.2">
      <c r="B2" s="15"/>
      <c r="D2" s="6"/>
      <c r="E2" s="6"/>
      <c r="F2" s="6"/>
      <c r="G2" s="204" t="s">
        <v>19</v>
      </c>
      <c r="H2" s="205"/>
      <c r="I2" s="205"/>
      <c r="J2" s="205"/>
      <c r="K2" s="205"/>
      <c r="L2" s="205"/>
      <c r="M2" s="206"/>
    </row>
    <row r="3" spans="2:13" s="14" customFormat="1" x14ac:dyDescent="0.2">
      <c r="B3" s="15"/>
      <c r="D3" s="6"/>
      <c r="E3" s="6"/>
      <c r="F3" s="6"/>
      <c r="G3" s="207"/>
      <c r="H3" s="208"/>
      <c r="I3" s="208"/>
      <c r="J3" s="208"/>
      <c r="K3" s="208"/>
      <c r="L3" s="208"/>
      <c r="M3" s="209"/>
    </row>
    <row r="4" spans="2:13" s="14" customFormat="1" ht="13.5" thickBot="1" x14ac:dyDescent="0.25">
      <c r="B4" s="15"/>
      <c r="D4" s="6"/>
      <c r="E4" s="6"/>
      <c r="F4" s="6"/>
      <c r="G4" s="210"/>
      <c r="H4" s="211"/>
      <c r="I4" s="211"/>
      <c r="J4" s="211"/>
      <c r="K4" s="211"/>
      <c r="L4" s="211"/>
      <c r="M4" s="212"/>
    </row>
    <row r="5" spans="2:13" s="14" customFormat="1" x14ac:dyDescent="0.2">
      <c r="B5" s="15"/>
      <c r="G5" s="15"/>
      <c r="H5" s="15"/>
      <c r="I5" s="15"/>
    </row>
    <row r="6" spans="2:13" s="14" customFormat="1" x14ac:dyDescent="0.2">
      <c r="B6" s="15"/>
      <c r="G6" s="15"/>
      <c r="H6" s="15"/>
      <c r="I6" s="15"/>
    </row>
    <row r="7" spans="2:13" s="14" customFormat="1" x14ac:dyDescent="0.2">
      <c r="B7" s="15"/>
      <c r="G7" s="15"/>
      <c r="H7" s="15"/>
      <c r="I7" s="15"/>
    </row>
    <row r="8" spans="2:13" s="14" customFormat="1" x14ac:dyDescent="0.2">
      <c r="B8" s="15"/>
      <c r="G8" s="15"/>
      <c r="H8" s="15"/>
      <c r="I8" s="15"/>
    </row>
    <row r="9" spans="2:13" s="14" customFormat="1" x14ac:dyDescent="0.2">
      <c r="B9" s="15"/>
      <c r="G9" s="15"/>
      <c r="H9" s="15"/>
      <c r="I9" s="15"/>
    </row>
    <row r="10" spans="2:13" s="14" customFormat="1" x14ac:dyDescent="0.2">
      <c r="B10" s="15"/>
      <c r="G10" s="15"/>
      <c r="H10" s="15"/>
      <c r="I10" s="15"/>
    </row>
    <row r="11" spans="2:13" s="14" customFormat="1" x14ac:dyDescent="0.2">
      <c r="B11" s="15"/>
      <c r="G11" s="15"/>
      <c r="H11" s="15"/>
      <c r="I11" s="15"/>
    </row>
    <row r="12" spans="2:13" s="14" customFormat="1" x14ac:dyDescent="0.2">
      <c r="B12" s="15"/>
      <c r="G12" s="15"/>
      <c r="H12" s="15"/>
      <c r="I12" s="15"/>
    </row>
    <row r="13" spans="2:13" s="14" customFormat="1" x14ac:dyDescent="0.2">
      <c r="B13" s="15"/>
      <c r="G13" s="15"/>
      <c r="H13" s="15"/>
      <c r="I13" s="15"/>
    </row>
    <row r="14" spans="2:13" s="14" customFormat="1" x14ac:dyDescent="0.2">
      <c r="B14" s="15"/>
      <c r="G14" s="15"/>
      <c r="H14" s="15"/>
      <c r="I14" s="15"/>
    </row>
    <row r="15" spans="2:13" s="14" customFormat="1" x14ac:dyDescent="0.2">
      <c r="B15" s="15"/>
      <c r="G15" s="15"/>
      <c r="H15" s="15"/>
      <c r="I15" s="15"/>
    </row>
    <row r="16" spans="2:13" s="14" customFormat="1" x14ac:dyDescent="0.2">
      <c r="B16" s="15"/>
      <c r="G16" s="15"/>
      <c r="H16" s="15"/>
      <c r="I16" s="15"/>
    </row>
    <row r="17" spans="1:14" ht="14.25" customHeight="1" x14ac:dyDescent="0.2">
      <c r="A17" s="231" t="s">
        <v>0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3"/>
    </row>
    <row r="18" spans="1:14" ht="29.25" customHeight="1" x14ac:dyDescent="0.2">
      <c r="A18" s="228" t="s">
        <v>1</v>
      </c>
      <c r="B18" s="230"/>
      <c r="C18" s="19" t="s">
        <v>2</v>
      </c>
      <c r="D18" s="19" t="s">
        <v>3</v>
      </c>
      <c r="E18" s="228" t="s">
        <v>4</v>
      </c>
      <c r="F18" s="229"/>
      <c r="G18" s="230"/>
      <c r="H18" s="228" t="s">
        <v>5</v>
      </c>
      <c r="I18" s="230"/>
      <c r="J18" s="19" t="s">
        <v>6</v>
      </c>
      <c r="K18" s="19" t="s">
        <v>7</v>
      </c>
      <c r="L18" s="19" t="s">
        <v>8</v>
      </c>
      <c r="M18" s="19" t="s">
        <v>9</v>
      </c>
    </row>
    <row r="19" spans="1:14" s="28" customFormat="1" ht="30" customHeight="1" x14ac:dyDescent="0.2">
      <c r="A19" s="186" t="s">
        <v>133</v>
      </c>
      <c r="B19" s="187"/>
      <c r="C19" s="24" t="s">
        <v>134</v>
      </c>
      <c r="D19" s="25" t="s">
        <v>38</v>
      </c>
      <c r="E19" s="188">
        <v>9780802421692</v>
      </c>
      <c r="F19" s="189"/>
      <c r="G19" s="190"/>
      <c r="H19" s="191"/>
      <c r="I19" s="192"/>
      <c r="J19" s="8">
        <v>14.99</v>
      </c>
      <c r="K19" s="12"/>
      <c r="L19" s="12"/>
      <c r="M19" s="12"/>
    </row>
    <row r="20" spans="1:14" s="28" customFormat="1" ht="30" customHeight="1" x14ac:dyDescent="0.2">
      <c r="A20" s="194" t="s">
        <v>135</v>
      </c>
      <c r="B20" s="195"/>
      <c r="C20" s="27" t="s">
        <v>136</v>
      </c>
      <c r="D20" s="26" t="s">
        <v>38</v>
      </c>
      <c r="E20" s="196">
        <v>9780802420091</v>
      </c>
      <c r="F20" s="197"/>
      <c r="G20" s="198"/>
      <c r="H20" s="199"/>
      <c r="I20" s="200"/>
      <c r="J20" s="7">
        <v>13.99</v>
      </c>
      <c r="K20" s="13"/>
      <c r="L20" s="13"/>
      <c r="M20" s="13"/>
    </row>
    <row r="21" spans="1:14" s="28" customFormat="1" ht="30" customHeight="1" x14ac:dyDescent="0.2">
      <c r="A21" s="186" t="s">
        <v>137</v>
      </c>
      <c r="B21" s="187"/>
      <c r="C21" s="24" t="s">
        <v>138</v>
      </c>
      <c r="D21" s="25" t="s">
        <v>38</v>
      </c>
      <c r="E21" s="188">
        <v>9780802423078</v>
      </c>
      <c r="F21" s="189"/>
      <c r="G21" s="190"/>
      <c r="H21" s="191"/>
      <c r="I21" s="192"/>
      <c r="J21" s="8">
        <v>14.99</v>
      </c>
      <c r="K21" s="12"/>
      <c r="L21" s="12"/>
      <c r="M21" s="12"/>
    </row>
    <row r="22" spans="1:14" s="28" customFormat="1" ht="30" customHeight="1" x14ac:dyDescent="0.2">
      <c r="A22" s="194" t="s">
        <v>139</v>
      </c>
      <c r="B22" s="195"/>
      <c r="C22" s="27" t="s">
        <v>140</v>
      </c>
      <c r="D22" s="26" t="s">
        <v>38</v>
      </c>
      <c r="E22" s="196">
        <v>9780802423207</v>
      </c>
      <c r="F22" s="197"/>
      <c r="G22" s="198"/>
      <c r="H22" s="199"/>
      <c r="I22" s="200"/>
      <c r="J22" s="7">
        <v>15.99</v>
      </c>
      <c r="K22" s="13"/>
      <c r="L22" s="13"/>
      <c r="M22" s="13"/>
    </row>
    <row r="23" spans="1:14" s="28" customFormat="1" ht="30" customHeight="1" x14ac:dyDescent="0.2">
      <c r="A23" s="186" t="s">
        <v>141</v>
      </c>
      <c r="B23" s="187"/>
      <c r="C23" s="24" t="s">
        <v>142</v>
      </c>
      <c r="D23" s="25" t="s">
        <v>38</v>
      </c>
      <c r="E23" s="188">
        <v>9780802424167</v>
      </c>
      <c r="F23" s="189"/>
      <c r="G23" s="190"/>
      <c r="H23" s="191"/>
      <c r="I23" s="192"/>
      <c r="J23" s="8">
        <v>14.99</v>
      </c>
      <c r="K23" s="12"/>
      <c r="L23" s="12"/>
      <c r="M23" s="12"/>
    </row>
    <row r="24" spans="1:14" s="28" customFormat="1" ht="30" customHeight="1" x14ac:dyDescent="0.2">
      <c r="A24" s="194" t="s">
        <v>143</v>
      </c>
      <c r="B24" s="195"/>
      <c r="C24" s="27" t="s">
        <v>142</v>
      </c>
      <c r="D24" s="26" t="s">
        <v>38</v>
      </c>
      <c r="E24" s="196">
        <v>9780802419750</v>
      </c>
      <c r="F24" s="197"/>
      <c r="G24" s="198"/>
      <c r="H24" s="199"/>
      <c r="I24" s="200"/>
      <c r="J24" s="7">
        <v>14.99</v>
      </c>
      <c r="K24" s="13"/>
      <c r="L24" s="13"/>
      <c r="M24" s="13"/>
    </row>
    <row r="25" spans="1:14" s="28" customFormat="1" ht="30" customHeight="1" x14ac:dyDescent="0.2">
      <c r="A25" s="186" t="s">
        <v>144</v>
      </c>
      <c r="B25" s="187"/>
      <c r="C25" s="24" t="s">
        <v>145</v>
      </c>
      <c r="D25" s="25" t="s">
        <v>86</v>
      </c>
      <c r="E25" s="188">
        <v>9780802419279</v>
      </c>
      <c r="F25" s="189"/>
      <c r="G25" s="190"/>
      <c r="H25" s="191"/>
      <c r="I25" s="192"/>
      <c r="J25" s="8">
        <v>16.989999999999998</v>
      </c>
      <c r="K25" s="12"/>
      <c r="L25" s="12"/>
      <c r="M25" s="12"/>
    </row>
    <row r="26" spans="1:14" ht="15" x14ac:dyDescent="0.2">
      <c r="A26" s="193" t="s">
        <v>258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14" s="28" customFormat="1" ht="30" customHeight="1" x14ac:dyDescent="0.2">
      <c r="A27" s="284" t="s">
        <v>263</v>
      </c>
      <c r="B27" s="195"/>
      <c r="C27" s="108" t="s">
        <v>264</v>
      </c>
      <c r="D27" s="109" t="s">
        <v>262</v>
      </c>
      <c r="E27" s="196">
        <v>9780802419279</v>
      </c>
      <c r="F27" s="197"/>
      <c r="G27" s="198"/>
      <c r="H27" s="199"/>
      <c r="I27" s="200"/>
      <c r="J27" s="7">
        <v>16.989999999999998</v>
      </c>
      <c r="K27" s="13"/>
      <c r="L27" s="13"/>
      <c r="M27" s="13"/>
      <c r="N27" s="34"/>
    </row>
  </sheetData>
  <mergeCells count="31">
    <mergeCell ref="A26:M26"/>
    <mergeCell ref="A27:B27"/>
    <mergeCell ref="E27:G27"/>
    <mergeCell ref="H27:I27"/>
    <mergeCell ref="G1:M1"/>
    <mergeCell ref="G2:M4"/>
    <mergeCell ref="E18:G18"/>
    <mergeCell ref="E19:G19"/>
    <mergeCell ref="E20:G20"/>
    <mergeCell ref="A17:M17"/>
    <mergeCell ref="A18:B18"/>
    <mergeCell ref="H18:I18"/>
    <mergeCell ref="A19:B19"/>
    <mergeCell ref="H19:I19"/>
    <mergeCell ref="A20:B20"/>
    <mergeCell ref="H20:I20"/>
    <mergeCell ref="A21:B21"/>
    <mergeCell ref="E21:G21"/>
    <mergeCell ref="H21:I21"/>
    <mergeCell ref="A22:B22"/>
    <mergeCell ref="E22:G22"/>
    <mergeCell ref="H22:I22"/>
    <mergeCell ref="A25:B25"/>
    <mergeCell ref="E25:G25"/>
    <mergeCell ref="H25:I25"/>
    <mergeCell ref="A23:B23"/>
    <mergeCell ref="E23:G23"/>
    <mergeCell ref="H23:I23"/>
    <mergeCell ref="A24:B24"/>
    <mergeCell ref="E24:G24"/>
    <mergeCell ref="H24:I24"/>
  </mergeCells>
  <pageMargins left="0.7" right="0.7" top="0.75" bottom="0.75" header="0.3" footer="0.3"/>
  <pageSetup scale="8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33"/>
  <sheetViews>
    <sheetView topLeftCell="A10" workbookViewId="0">
      <selection activeCell="A25" sqref="A25:B33"/>
    </sheetView>
  </sheetViews>
  <sheetFormatPr defaultRowHeight="12.75" x14ac:dyDescent="0.2"/>
  <cols>
    <col min="1" max="1" width="11.83203125" customWidth="1"/>
    <col min="2" max="2" width="18.8320312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640625" customWidth="1"/>
    <col min="9" max="9" width="4.1640625" customWidth="1"/>
    <col min="10" max="10" width="10.83203125" customWidth="1"/>
    <col min="11" max="11" width="10.6640625" customWidth="1"/>
    <col min="12" max="12" width="8.1640625" customWidth="1"/>
    <col min="13" max="13" width="10.6640625" customWidth="1"/>
    <col min="14" max="14" width="7.1640625" customWidth="1"/>
    <col min="15" max="15" width="2.5" customWidth="1"/>
  </cols>
  <sheetData>
    <row r="1" spans="2:13" s="3" customFormat="1" ht="61.5" customHeight="1" thickBot="1" x14ac:dyDescent="0.35">
      <c r="B1" s="4"/>
      <c r="C1" s="5"/>
      <c r="D1" s="2"/>
      <c r="E1" s="2"/>
      <c r="F1" s="2"/>
      <c r="G1" s="201" t="s">
        <v>24</v>
      </c>
      <c r="H1" s="202"/>
      <c r="I1" s="202"/>
      <c r="J1" s="202"/>
      <c r="K1" s="202"/>
      <c r="L1" s="202"/>
      <c r="M1" s="203"/>
    </row>
    <row r="2" spans="2:13" s="3" customFormat="1" ht="27" customHeight="1" x14ac:dyDescent="0.2">
      <c r="B2" s="4"/>
      <c r="D2" s="6"/>
      <c r="E2" s="6"/>
      <c r="F2" s="6"/>
      <c r="G2" s="204" t="s">
        <v>12</v>
      </c>
      <c r="H2" s="205"/>
      <c r="I2" s="205"/>
      <c r="J2" s="205"/>
      <c r="K2" s="205"/>
      <c r="L2" s="205"/>
      <c r="M2" s="206"/>
    </row>
    <row r="3" spans="2:13" s="3" customFormat="1" x14ac:dyDescent="0.2">
      <c r="B3" s="4"/>
      <c r="D3" s="6"/>
      <c r="E3" s="6"/>
      <c r="F3" s="6"/>
      <c r="G3" s="207"/>
      <c r="H3" s="208"/>
      <c r="I3" s="208"/>
      <c r="J3" s="208"/>
      <c r="K3" s="208"/>
      <c r="L3" s="208"/>
      <c r="M3" s="209"/>
    </row>
    <row r="4" spans="2:13" s="3" customFormat="1" ht="13.5" thickBot="1" x14ac:dyDescent="0.25">
      <c r="B4" s="4"/>
      <c r="D4" s="6"/>
      <c r="E4" s="6"/>
      <c r="F4" s="6"/>
      <c r="G4" s="210"/>
      <c r="H4" s="211"/>
      <c r="I4" s="211"/>
      <c r="J4" s="211"/>
      <c r="K4" s="211"/>
      <c r="L4" s="211"/>
      <c r="M4" s="212"/>
    </row>
    <row r="5" spans="2:13" s="3" customFormat="1" x14ac:dyDescent="0.2">
      <c r="B5" s="4"/>
      <c r="D5" s="6"/>
      <c r="E5" s="6"/>
      <c r="F5" s="6"/>
      <c r="G5" s="6"/>
      <c r="H5" s="6"/>
      <c r="I5" s="6"/>
      <c r="J5" s="6"/>
    </row>
    <row r="6" spans="2:13" s="3" customFormat="1" x14ac:dyDescent="0.2">
      <c r="B6" s="4"/>
      <c r="E6" s="14"/>
      <c r="G6" s="4"/>
      <c r="H6" s="4"/>
      <c r="I6" s="4"/>
    </row>
    <row r="7" spans="2:13" s="3" customFormat="1" x14ac:dyDescent="0.2">
      <c r="B7" s="4"/>
      <c r="E7" s="14"/>
      <c r="G7" s="4"/>
      <c r="H7" s="4"/>
      <c r="I7" s="4"/>
    </row>
    <row r="8" spans="2:13" s="3" customFormat="1" x14ac:dyDescent="0.2">
      <c r="B8" s="4"/>
      <c r="E8" s="14"/>
      <c r="G8" s="4"/>
      <c r="H8" s="4"/>
      <c r="I8" s="4"/>
    </row>
    <row r="9" spans="2:13" s="3" customFormat="1" x14ac:dyDescent="0.2">
      <c r="B9" s="4"/>
      <c r="E9" s="14"/>
      <c r="G9" s="4"/>
      <c r="H9" s="4"/>
      <c r="I9" s="4"/>
    </row>
    <row r="10" spans="2:13" s="3" customFormat="1" x14ac:dyDescent="0.2">
      <c r="B10" s="4"/>
      <c r="E10" s="14"/>
      <c r="G10" s="4"/>
      <c r="H10" s="4"/>
      <c r="I10" s="4"/>
    </row>
    <row r="11" spans="2:13" s="3" customFormat="1" x14ac:dyDescent="0.2">
      <c r="B11" s="4"/>
      <c r="E11" s="14"/>
      <c r="G11" s="4"/>
      <c r="H11" s="4"/>
      <c r="I11" s="4"/>
    </row>
    <row r="12" spans="2:13" s="3" customFormat="1" x14ac:dyDescent="0.2">
      <c r="B12" s="4"/>
      <c r="E12" s="14"/>
      <c r="G12" s="4"/>
      <c r="H12" s="4"/>
      <c r="I12" s="4"/>
    </row>
    <row r="13" spans="2:13" s="3" customFormat="1" x14ac:dyDescent="0.2">
      <c r="B13" s="4"/>
      <c r="E13" s="14"/>
      <c r="G13" s="4"/>
      <c r="H13" s="4"/>
      <c r="I13" s="4"/>
    </row>
    <row r="14" spans="2:13" s="3" customFormat="1" x14ac:dyDescent="0.2">
      <c r="B14" s="4"/>
      <c r="E14" s="14"/>
      <c r="G14" s="4"/>
      <c r="H14" s="4"/>
      <c r="I14" s="4"/>
    </row>
    <row r="15" spans="2:13" s="3" customFormat="1" x14ac:dyDescent="0.2">
      <c r="B15" s="4"/>
      <c r="E15" s="14"/>
      <c r="G15" s="4"/>
      <c r="H15" s="4"/>
      <c r="I15" s="4"/>
    </row>
    <row r="16" spans="2:13" s="3" customFormat="1" x14ac:dyDescent="0.2">
      <c r="B16" s="4"/>
      <c r="E16" s="14"/>
      <c r="G16" s="4"/>
      <c r="H16" s="4"/>
      <c r="I16" s="4"/>
    </row>
    <row r="17" spans="1:14" s="3" customFormat="1" x14ac:dyDescent="0.2">
      <c r="B17" s="4"/>
      <c r="E17" s="14"/>
      <c r="G17" s="4"/>
      <c r="H17" s="4"/>
      <c r="I17" s="4"/>
    </row>
    <row r="18" spans="1:14" s="3" customFormat="1" x14ac:dyDescent="0.2">
      <c r="B18" s="4"/>
      <c r="E18" s="14"/>
      <c r="G18" s="4"/>
      <c r="H18" s="4"/>
      <c r="I18" s="4"/>
    </row>
    <row r="19" spans="1:14" s="3" customFormat="1" x14ac:dyDescent="0.2">
      <c r="A19" s="14"/>
      <c r="B19" s="15"/>
      <c r="C19" s="14"/>
      <c r="D19" s="14"/>
      <c r="E19" s="14"/>
      <c r="G19" s="4"/>
      <c r="H19" s="15"/>
      <c r="I19" s="15"/>
      <c r="J19" s="14"/>
      <c r="K19" s="14"/>
      <c r="L19" s="14"/>
      <c r="M19" s="14"/>
    </row>
    <row r="20" spans="1:14" s="3" customFormat="1" x14ac:dyDescent="0.2">
      <c r="A20" s="14"/>
      <c r="B20" s="15"/>
      <c r="C20" s="14"/>
      <c r="D20" s="14"/>
      <c r="E20" s="14"/>
      <c r="G20" s="4"/>
      <c r="H20" s="15"/>
      <c r="I20" s="15"/>
      <c r="J20" s="14"/>
      <c r="K20" s="14"/>
      <c r="L20" s="14"/>
      <c r="M20" s="14"/>
    </row>
    <row r="21" spans="1:14" s="3" customFormat="1" x14ac:dyDescent="0.2">
      <c r="A21" s="14"/>
      <c r="B21" s="15"/>
      <c r="C21" s="14"/>
      <c r="D21" s="14"/>
      <c r="E21" s="14"/>
      <c r="G21" s="4"/>
      <c r="H21" s="15"/>
      <c r="I21" s="15"/>
      <c r="J21" s="14"/>
      <c r="K21" s="14"/>
      <c r="L21" s="14"/>
      <c r="M21" s="14"/>
    </row>
    <row r="22" spans="1:14" s="3" customFormat="1" x14ac:dyDescent="0.2">
      <c r="A22" s="14"/>
      <c r="B22" s="15"/>
      <c r="C22" s="14"/>
      <c r="D22" s="14"/>
      <c r="E22" s="14"/>
      <c r="G22" s="4"/>
      <c r="H22" s="15"/>
      <c r="I22" s="15"/>
      <c r="J22" s="14"/>
      <c r="K22" s="14"/>
      <c r="L22" s="14"/>
      <c r="M22" s="14"/>
    </row>
    <row r="23" spans="1:14" ht="14.25" customHeight="1" x14ac:dyDescent="0.2">
      <c r="A23" s="216" t="s">
        <v>0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8"/>
    </row>
    <row r="24" spans="1:14" ht="29.25" customHeight="1" x14ac:dyDescent="0.2">
      <c r="A24" s="213" t="s">
        <v>1</v>
      </c>
      <c r="B24" s="215"/>
      <c r="C24" s="1" t="s">
        <v>2</v>
      </c>
      <c r="D24" s="1" t="s">
        <v>3</v>
      </c>
      <c r="E24" s="213" t="s">
        <v>4</v>
      </c>
      <c r="F24" s="214"/>
      <c r="G24" s="215"/>
      <c r="H24" s="213" t="s">
        <v>5</v>
      </c>
      <c r="I24" s="215"/>
      <c r="J24" s="1" t="s">
        <v>6</v>
      </c>
      <c r="K24" s="1" t="s">
        <v>7</v>
      </c>
      <c r="L24" s="1" t="s">
        <v>8</v>
      </c>
      <c r="M24" s="1" t="s">
        <v>9</v>
      </c>
    </row>
    <row r="25" spans="1:14" s="28" customFormat="1" ht="30" customHeight="1" x14ac:dyDescent="0.2">
      <c r="A25" s="186" t="s">
        <v>146</v>
      </c>
      <c r="B25" s="187"/>
      <c r="C25" s="10"/>
      <c r="D25" s="10"/>
      <c r="E25" s="188">
        <v>656200522288</v>
      </c>
      <c r="F25" s="189"/>
      <c r="G25" s="190"/>
      <c r="H25" s="191"/>
      <c r="I25" s="192"/>
      <c r="J25" s="8">
        <v>26.99</v>
      </c>
      <c r="K25" s="12"/>
      <c r="L25" s="12"/>
      <c r="M25" s="12"/>
      <c r="N25" s="34"/>
    </row>
    <row r="26" spans="1:14" s="28" customFormat="1" ht="30" customHeight="1" x14ac:dyDescent="0.2">
      <c r="A26" s="194" t="s">
        <v>147</v>
      </c>
      <c r="B26" s="195"/>
      <c r="C26" s="11"/>
      <c r="D26" s="11"/>
      <c r="E26" s="196">
        <v>656200522318</v>
      </c>
      <c r="F26" s="197"/>
      <c r="G26" s="198"/>
      <c r="H26" s="199"/>
      <c r="I26" s="200"/>
      <c r="J26" s="7">
        <v>26.99</v>
      </c>
      <c r="K26" s="13"/>
      <c r="L26" s="13"/>
      <c r="M26" s="13"/>
      <c r="N26" s="34"/>
    </row>
    <row r="27" spans="1:14" s="28" customFormat="1" ht="30" customHeight="1" x14ac:dyDescent="0.2">
      <c r="A27" s="186" t="s">
        <v>148</v>
      </c>
      <c r="B27" s="187"/>
      <c r="C27" s="10"/>
      <c r="D27" s="10"/>
      <c r="E27" s="188">
        <v>656200522325</v>
      </c>
      <c r="F27" s="189"/>
      <c r="G27" s="190"/>
      <c r="H27" s="191"/>
      <c r="I27" s="192"/>
      <c r="J27" s="8">
        <v>26.99</v>
      </c>
      <c r="K27" s="12"/>
      <c r="L27" s="12"/>
      <c r="M27" s="12"/>
      <c r="N27" s="34"/>
    </row>
    <row r="28" spans="1:14" s="28" customFormat="1" ht="30" customHeight="1" x14ac:dyDescent="0.2">
      <c r="A28" s="194" t="s">
        <v>149</v>
      </c>
      <c r="B28" s="195"/>
      <c r="C28" s="11"/>
      <c r="D28" s="11"/>
      <c r="E28" s="196">
        <v>656200521304</v>
      </c>
      <c r="F28" s="197"/>
      <c r="G28" s="198"/>
      <c r="H28" s="199"/>
      <c r="I28" s="200"/>
      <c r="J28" s="7">
        <v>27.99</v>
      </c>
      <c r="K28" s="13"/>
      <c r="L28" s="13"/>
      <c r="M28" s="13"/>
      <c r="N28" s="34"/>
    </row>
    <row r="29" spans="1:14" s="28" customFormat="1" ht="30" customHeight="1" x14ac:dyDescent="0.2">
      <c r="A29" s="186" t="s">
        <v>150</v>
      </c>
      <c r="B29" s="187"/>
      <c r="C29" s="10"/>
      <c r="D29" s="10"/>
      <c r="E29" s="188">
        <v>656200521311</v>
      </c>
      <c r="F29" s="189"/>
      <c r="G29" s="190"/>
      <c r="H29" s="191"/>
      <c r="I29" s="192"/>
      <c r="J29" s="8">
        <v>27.99</v>
      </c>
      <c r="K29" s="12"/>
      <c r="L29" s="12"/>
      <c r="M29" s="12"/>
      <c r="N29" s="34"/>
    </row>
    <row r="30" spans="1:14" s="28" customFormat="1" ht="30" customHeight="1" x14ac:dyDescent="0.2">
      <c r="A30" s="194" t="s">
        <v>151</v>
      </c>
      <c r="B30" s="195"/>
      <c r="C30" s="11"/>
      <c r="D30" s="11"/>
      <c r="E30" s="196">
        <v>656200523100</v>
      </c>
      <c r="F30" s="197"/>
      <c r="G30" s="198"/>
      <c r="H30" s="199"/>
      <c r="I30" s="200"/>
      <c r="J30" s="7">
        <v>5.99</v>
      </c>
      <c r="K30" s="13"/>
      <c r="L30" s="13"/>
      <c r="M30" s="13"/>
      <c r="N30" s="34"/>
    </row>
    <row r="31" spans="1:14" s="28" customFormat="1" ht="30" customHeight="1" x14ac:dyDescent="0.2">
      <c r="A31" s="186" t="s">
        <v>152</v>
      </c>
      <c r="B31" s="187"/>
      <c r="C31" s="10"/>
      <c r="D31" s="10"/>
      <c r="E31" s="188">
        <v>656200523117</v>
      </c>
      <c r="F31" s="189"/>
      <c r="G31" s="190"/>
      <c r="H31" s="191"/>
      <c r="I31" s="192"/>
      <c r="J31" s="8">
        <v>5.99</v>
      </c>
      <c r="K31" s="12"/>
      <c r="L31" s="12"/>
      <c r="M31" s="12"/>
      <c r="N31" s="34"/>
    </row>
    <row r="32" spans="1:14" s="28" customFormat="1" ht="30" customHeight="1" x14ac:dyDescent="0.2">
      <c r="A32" s="194" t="s">
        <v>153</v>
      </c>
      <c r="B32" s="195"/>
      <c r="C32" s="11"/>
      <c r="D32" s="11"/>
      <c r="E32" s="196">
        <v>656200523292</v>
      </c>
      <c r="F32" s="197"/>
      <c r="G32" s="198"/>
      <c r="H32" s="199"/>
      <c r="I32" s="200"/>
      <c r="J32" s="7">
        <v>5.99</v>
      </c>
      <c r="K32" s="13"/>
      <c r="L32" s="13"/>
      <c r="M32" s="13"/>
      <c r="N32" s="34"/>
    </row>
    <row r="33" spans="1:14" s="28" customFormat="1" ht="30" customHeight="1" x14ac:dyDescent="0.2">
      <c r="A33" s="186" t="s">
        <v>154</v>
      </c>
      <c r="B33" s="187"/>
      <c r="C33" s="10"/>
      <c r="D33" s="10"/>
      <c r="E33" s="188">
        <v>656200523285</v>
      </c>
      <c r="F33" s="189"/>
      <c r="G33" s="190"/>
      <c r="H33" s="191"/>
      <c r="I33" s="192"/>
      <c r="J33" s="8">
        <v>5.99</v>
      </c>
      <c r="K33" s="12"/>
      <c r="L33" s="12"/>
      <c r="M33" s="12"/>
      <c r="N33" s="34"/>
    </row>
  </sheetData>
  <mergeCells count="33">
    <mergeCell ref="A23:M23"/>
    <mergeCell ref="A24:B24"/>
    <mergeCell ref="H24:I24"/>
    <mergeCell ref="G1:M1"/>
    <mergeCell ref="G2:M4"/>
    <mergeCell ref="E24:G24"/>
    <mergeCell ref="A25:B25"/>
    <mergeCell ref="H25:I25"/>
    <mergeCell ref="A26:B26"/>
    <mergeCell ref="H26:I26"/>
    <mergeCell ref="E25:G25"/>
    <mergeCell ref="E26:G26"/>
    <mergeCell ref="A27:B27"/>
    <mergeCell ref="E27:G27"/>
    <mergeCell ref="H27:I27"/>
    <mergeCell ref="A28:B28"/>
    <mergeCell ref="E28:G28"/>
    <mergeCell ref="H28:I28"/>
    <mergeCell ref="A29:B29"/>
    <mergeCell ref="E29:G29"/>
    <mergeCell ref="H29:I29"/>
    <mergeCell ref="A30:B30"/>
    <mergeCell ref="E30:G30"/>
    <mergeCell ref="H30:I30"/>
    <mergeCell ref="A33:B33"/>
    <mergeCell ref="E33:G33"/>
    <mergeCell ref="H33:I33"/>
    <mergeCell ref="A31:B31"/>
    <mergeCell ref="E31:G31"/>
    <mergeCell ref="H31:I31"/>
    <mergeCell ref="A32:B32"/>
    <mergeCell ref="E32:G32"/>
    <mergeCell ref="H32:I32"/>
  </mergeCells>
  <pageMargins left="0.7" right="0.7" top="0.75" bottom="0.75" header="0.3" footer="0.3"/>
  <pageSetup scale="8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47C5A-9122-4EEF-A324-D5FEF636FA27}">
  <dimension ref="A1:N22"/>
  <sheetViews>
    <sheetView workbookViewId="0">
      <selection activeCell="S18" sqref="S18"/>
    </sheetView>
  </sheetViews>
  <sheetFormatPr defaultColWidth="8.83203125" defaultRowHeight="12.75" x14ac:dyDescent="0.2"/>
  <cols>
    <col min="1" max="1" width="11.83203125" style="9" customWidth="1"/>
    <col min="2" max="2" width="18.83203125" style="9" customWidth="1"/>
    <col min="3" max="3" width="16.6640625" style="9" customWidth="1"/>
    <col min="4" max="4" width="8" style="9" customWidth="1"/>
    <col min="5" max="5" width="2.6640625" style="9" customWidth="1"/>
    <col min="6" max="6" width="4" style="9" customWidth="1"/>
    <col min="7" max="7" width="12" style="9" customWidth="1"/>
    <col min="8" max="8" width="2.1640625" style="9" customWidth="1"/>
    <col min="9" max="9" width="4.1640625" style="9" customWidth="1"/>
    <col min="10" max="10" width="10.83203125" style="9" customWidth="1"/>
    <col min="11" max="11" width="10.6640625" style="9" customWidth="1"/>
    <col min="12" max="12" width="8.1640625" style="9" customWidth="1"/>
    <col min="13" max="13" width="10.6640625" style="9" customWidth="1"/>
    <col min="14" max="14" width="7.1640625" style="9" customWidth="1"/>
    <col min="15" max="15" width="2.5" style="9" customWidth="1"/>
    <col min="16" max="16384" width="8.83203125" style="9"/>
  </cols>
  <sheetData>
    <row r="1" spans="2:13" s="14" customFormat="1" ht="61.5" customHeight="1" thickBot="1" x14ac:dyDescent="0.35">
      <c r="B1" s="6"/>
      <c r="C1" s="16"/>
      <c r="D1" s="2"/>
      <c r="E1" s="2"/>
      <c r="F1" s="2"/>
      <c r="G1" s="201" t="s">
        <v>23</v>
      </c>
      <c r="H1" s="202"/>
      <c r="I1" s="202"/>
      <c r="J1" s="202"/>
      <c r="K1" s="202"/>
      <c r="L1" s="202"/>
      <c r="M1" s="203"/>
    </row>
    <row r="2" spans="2:13" s="14" customFormat="1" ht="18.600000000000001" customHeight="1" x14ac:dyDescent="0.2">
      <c r="B2" s="6"/>
      <c r="D2" s="6"/>
      <c r="E2" s="6"/>
      <c r="F2" s="6"/>
      <c r="G2" s="204" t="s">
        <v>22</v>
      </c>
      <c r="H2" s="205"/>
      <c r="I2" s="205"/>
      <c r="J2" s="205"/>
      <c r="K2" s="205"/>
      <c r="L2" s="205"/>
      <c r="M2" s="206"/>
    </row>
    <row r="3" spans="2:13" s="14" customFormat="1" x14ac:dyDescent="0.2">
      <c r="B3" s="6"/>
      <c r="D3" s="6"/>
      <c r="E3" s="6"/>
      <c r="F3" s="6"/>
      <c r="G3" s="207"/>
      <c r="H3" s="208"/>
      <c r="I3" s="208"/>
      <c r="J3" s="208"/>
      <c r="K3" s="208"/>
      <c r="L3" s="208"/>
      <c r="M3" s="209"/>
    </row>
    <row r="4" spans="2:13" s="14" customFormat="1" x14ac:dyDescent="0.2">
      <c r="B4" s="6"/>
      <c r="D4" s="6"/>
      <c r="E4" s="6"/>
      <c r="F4" s="6"/>
      <c r="G4" s="207"/>
      <c r="H4" s="208"/>
      <c r="I4" s="208"/>
      <c r="J4" s="208"/>
      <c r="K4" s="208"/>
      <c r="L4" s="208"/>
      <c r="M4" s="209"/>
    </row>
    <row r="5" spans="2:13" s="14" customFormat="1" x14ac:dyDescent="0.2">
      <c r="B5" s="6"/>
      <c r="D5" s="6"/>
      <c r="E5" s="6"/>
      <c r="F5" s="6"/>
      <c r="G5" s="207"/>
      <c r="H5" s="208"/>
      <c r="I5" s="208"/>
      <c r="J5" s="208"/>
      <c r="K5" s="208"/>
      <c r="L5" s="208"/>
      <c r="M5" s="209"/>
    </row>
    <row r="6" spans="2:13" s="14" customFormat="1" ht="13.5" thickBot="1" x14ac:dyDescent="0.25">
      <c r="B6" s="6"/>
      <c r="D6" s="6"/>
      <c r="E6" s="6"/>
      <c r="F6" s="6"/>
      <c r="G6" s="210"/>
      <c r="H6" s="211"/>
      <c r="I6" s="211"/>
      <c r="J6" s="211"/>
      <c r="K6" s="211"/>
      <c r="L6" s="211"/>
      <c r="M6" s="212"/>
    </row>
    <row r="7" spans="2:13" s="14" customFormat="1" x14ac:dyDescent="0.2">
      <c r="B7" s="6"/>
      <c r="G7" s="15"/>
      <c r="H7" s="15"/>
      <c r="I7" s="15"/>
    </row>
    <row r="8" spans="2:13" s="14" customFormat="1" x14ac:dyDescent="0.2">
      <c r="B8" s="6"/>
      <c r="G8" s="15"/>
      <c r="H8" s="15"/>
      <c r="I8" s="15"/>
    </row>
    <row r="9" spans="2:13" s="14" customFormat="1" x14ac:dyDescent="0.2">
      <c r="B9" s="6"/>
      <c r="G9" s="15"/>
      <c r="H9" s="15"/>
      <c r="I9" s="15"/>
    </row>
    <row r="10" spans="2:13" s="14" customFormat="1" x14ac:dyDescent="0.2">
      <c r="B10" s="6"/>
      <c r="G10" s="15"/>
      <c r="H10" s="15"/>
      <c r="I10" s="15"/>
    </row>
    <row r="11" spans="2:13" s="14" customFormat="1" x14ac:dyDescent="0.2">
      <c r="B11" s="6"/>
      <c r="G11" s="15"/>
      <c r="H11" s="15"/>
      <c r="I11" s="15"/>
    </row>
    <row r="12" spans="2:13" s="14" customFormat="1" x14ac:dyDescent="0.2">
      <c r="B12" s="6"/>
      <c r="G12" s="15"/>
      <c r="H12" s="15"/>
      <c r="I12" s="15"/>
    </row>
    <row r="13" spans="2:13" s="14" customFormat="1" x14ac:dyDescent="0.2">
      <c r="B13" s="6"/>
      <c r="G13" s="15"/>
      <c r="H13" s="15"/>
      <c r="I13" s="15"/>
    </row>
    <row r="14" spans="2:13" s="14" customFormat="1" x14ac:dyDescent="0.2">
      <c r="B14" s="6"/>
      <c r="G14" s="15"/>
      <c r="H14" s="15"/>
      <c r="I14" s="15"/>
    </row>
    <row r="15" spans="2:13" s="14" customFormat="1" x14ac:dyDescent="0.2">
      <c r="B15" s="6"/>
      <c r="G15" s="15"/>
      <c r="H15" s="15"/>
      <c r="I15" s="15"/>
    </row>
    <row r="16" spans="2:13" s="14" customFormat="1" x14ac:dyDescent="0.2">
      <c r="B16" s="6"/>
      <c r="G16" s="15"/>
      <c r="H16" s="15"/>
      <c r="I16" s="15"/>
    </row>
    <row r="17" spans="1:14" s="14" customFormat="1" ht="9" customHeight="1" x14ac:dyDescent="0.2">
      <c r="B17" s="6"/>
      <c r="G17" s="15"/>
      <c r="H17" s="15"/>
      <c r="I17" s="15"/>
    </row>
    <row r="18" spans="1:14" s="14" customFormat="1" ht="8.4499999999999993" customHeight="1" x14ac:dyDescent="0.2">
      <c r="B18" s="6"/>
      <c r="G18" s="15"/>
      <c r="H18" s="15"/>
      <c r="I18" s="15"/>
    </row>
    <row r="19" spans="1:14" s="14" customFormat="1" x14ac:dyDescent="0.2">
      <c r="B19" s="6"/>
      <c r="G19" s="15"/>
      <c r="H19" s="15"/>
      <c r="I19" s="15"/>
    </row>
    <row r="20" spans="1:14" ht="14.25" customHeight="1" x14ac:dyDescent="0.2">
      <c r="A20" s="231" t="s">
        <v>0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3"/>
    </row>
    <row r="21" spans="1:14" ht="29.25" customHeight="1" x14ac:dyDescent="0.2">
      <c r="A21" s="228" t="s">
        <v>1</v>
      </c>
      <c r="B21" s="230"/>
      <c r="C21" s="19" t="s">
        <v>2</v>
      </c>
      <c r="D21" s="19" t="s">
        <v>3</v>
      </c>
      <c r="E21" s="228" t="s">
        <v>4</v>
      </c>
      <c r="F21" s="229"/>
      <c r="G21" s="230"/>
      <c r="H21" s="228" t="s">
        <v>5</v>
      </c>
      <c r="I21" s="230"/>
      <c r="J21" s="19" t="s">
        <v>6</v>
      </c>
      <c r="K21" s="19" t="s">
        <v>7</v>
      </c>
      <c r="L21" s="19" t="s">
        <v>8</v>
      </c>
      <c r="M21" s="19" t="s">
        <v>9</v>
      </c>
    </row>
    <row r="22" spans="1:14" s="28" customFormat="1" ht="30" customHeight="1" x14ac:dyDescent="0.2">
      <c r="A22" s="186" t="s">
        <v>155</v>
      </c>
      <c r="B22" s="187"/>
      <c r="C22" s="24" t="s">
        <v>156</v>
      </c>
      <c r="D22" s="25" t="s">
        <v>157</v>
      </c>
      <c r="E22" s="188">
        <v>194398823423</v>
      </c>
      <c r="F22" s="189"/>
      <c r="G22" s="190"/>
      <c r="H22" s="191"/>
      <c r="I22" s="192"/>
      <c r="J22" s="8">
        <v>9.99</v>
      </c>
      <c r="K22" s="12"/>
      <c r="L22" s="12"/>
      <c r="M22" s="12"/>
      <c r="N22" s="34"/>
    </row>
  </sheetData>
  <mergeCells count="9">
    <mergeCell ref="G1:M1"/>
    <mergeCell ref="G2:M6"/>
    <mergeCell ref="E21:G21"/>
    <mergeCell ref="E22:G22"/>
    <mergeCell ref="A22:B22"/>
    <mergeCell ref="H22:I22"/>
    <mergeCell ref="A20:M20"/>
    <mergeCell ref="A21:B21"/>
    <mergeCell ref="H21:I21"/>
  </mergeCells>
  <pageMargins left="0.7" right="0.7" top="0.75" bottom="0.75" header="0.3" footer="0.3"/>
  <pageSetup scale="8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CA38-766D-488C-8B53-1D1D628CA7F7}">
  <sheetPr>
    <pageSetUpPr fitToPage="1"/>
  </sheetPr>
  <dimension ref="A1:M40"/>
  <sheetViews>
    <sheetView workbookViewId="0">
      <selection activeCell="C20" sqref="C20"/>
    </sheetView>
  </sheetViews>
  <sheetFormatPr defaultRowHeight="15" x14ac:dyDescent="0.25"/>
  <cols>
    <col min="1" max="1" width="21.1640625" style="173" customWidth="1"/>
    <col min="2" max="2" width="11.33203125" style="173" customWidth="1"/>
    <col min="3" max="3" width="65.5" style="173" customWidth="1"/>
    <col min="4" max="4" width="29" style="173" customWidth="1"/>
    <col min="5" max="5" width="9.33203125" style="173"/>
    <col min="6" max="6" width="23.83203125" style="173" bestFit="1" customWidth="1"/>
    <col min="7" max="7" width="20.33203125" style="173" customWidth="1"/>
    <col min="8" max="8" width="11.5" style="173" customWidth="1"/>
    <col min="9" max="9" width="13.1640625" style="173" customWidth="1"/>
    <col min="10" max="10" width="16" style="173" bestFit="1" customWidth="1"/>
    <col min="11" max="11" width="12.5" style="173" bestFit="1" customWidth="1"/>
    <col min="12" max="12" width="19.5" style="123" bestFit="1" customWidth="1"/>
    <col min="13" max="13" width="9.33203125" style="123"/>
    <col min="14" max="16384" width="9.33203125" style="173"/>
  </cols>
  <sheetData>
    <row r="1" spans="1:12" ht="26.25" x14ac:dyDescent="0.4">
      <c r="A1" s="117"/>
      <c r="B1" s="118" t="s">
        <v>289</v>
      </c>
      <c r="C1" s="119"/>
      <c r="D1" s="120"/>
      <c r="E1" s="121"/>
      <c r="F1" s="119"/>
      <c r="G1" s="119"/>
      <c r="H1" s="119"/>
      <c r="I1" s="119"/>
      <c r="J1" s="120"/>
      <c r="K1" s="119"/>
      <c r="L1" s="122"/>
    </row>
    <row r="2" spans="1:12" ht="23.25" x14ac:dyDescent="0.25">
      <c r="A2" s="124"/>
      <c r="B2" s="125"/>
      <c r="C2" s="125"/>
      <c r="D2" s="125"/>
      <c r="E2" s="126" t="s">
        <v>290</v>
      </c>
      <c r="F2" s="125"/>
      <c r="G2" s="125"/>
      <c r="H2" s="125"/>
      <c r="I2" s="125"/>
      <c r="J2" s="125"/>
      <c r="K2" s="125"/>
      <c r="L2" s="127"/>
    </row>
    <row r="3" spans="1:12" x14ac:dyDescent="0.25">
      <c r="A3" s="287"/>
      <c r="B3" s="288"/>
      <c r="C3" s="128"/>
      <c r="D3" s="129"/>
      <c r="E3" s="130"/>
      <c r="F3" s="129"/>
      <c r="G3" s="129"/>
      <c r="H3" s="130"/>
      <c r="I3" s="129"/>
      <c r="J3" s="129"/>
      <c r="K3" s="130"/>
      <c r="L3" s="131"/>
    </row>
    <row r="4" spans="1:12" ht="15.75" x14ac:dyDescent="0.25">
      <c r="A4" s="285" t="s">
        <v>291</v>
      </c>
      <c r="B4" s="286"/>
      <c r="C4" s="132"/>
      <c r="D4" s="129"/>
      <c r="E4" s="289" t="s">
        <v>292</v>
      </c>
      <c r="F4" s="290"/>
      <c r="G4" s="290"/>
      <c r="H4" s="290"/>
      <c r="I4" s="290"/>
      <c r="J4" s="290"/>
      <c r="K4" s="291"/>
      <c r="L4" s="131"/>
    </row>
    <row r="5" spans="1:12" ht="15.75" x14ac:dyDescent="0.25">
      <c r="A5" s="285" t="s">
        <v>293</v>
      </c>
      <c r="B5" s="286"/>
      <c r="C5" s="132"/>
      <c r="D5" s="129"/>
      <c r="E5" s="292"/>
      <c r="F5" s="293"/>
      <c r="G5" s="293"/>
      <c r="H5" s="293"/>
      <c r="I5" s="293"/>
      <c r="J5" s="293"/>
      <c r="K5" s="294"/>
      <c r="L5" s="131"/>
    </row>
    <row r="6" spans="1:12" ht="15.75" x14ac:dyDescent="0.25">
      <c r="A6" s="285" t="s">
        <v>294</v>
      </c>
      <c r="B6" s="286"/>
      <c r="C6" s="132"/>
      <c r="D6" s="129"/>
      <c r="E6" s="292"/>
      <c r="F6" s="293"/>
      <c r="G6" s="293"/>
      <c r="H6" s="293"/>
      <c r="I6" s="293"/>
      <c r="J6" s="293"/>
      <c r="K6" s="294"/>
      <c r="L6" s="131"/>
    </row>
    <row r="7" spans="1:12" ht="15.75" x14ac:dyDescent="0.25">
      <c r="A7" s="285" t="s">
        <v>295</v>
      </c>
      <c r="B7" s="286"/>
      <c r="C7" s="132"/>
      <c r="D7" s="129"/>
      <c r="E7" s="295"/>
      <c r="F7" s="296"/>
      <c r="G7" s="296"/>
      <c r="H7" s="296"/>
      <c r="I7" s="296"/>
      <c r="J7" s="296"/>
      <c r="K7" s="297"/>
      <c r="L7" s="131"/>
    </row>
    <row r="8" spans="1:12" ht="15.75" x14ac:dyDescent="0.25">
      <c r="A8" s="285" t="s">
        <v>296</v>
      </c>
      <c r="B8" s="286"/>
      <c r="C8" s="132"/>
      <c r="D8" s="129"/>
      <c r="E8" s="133"/>
      <c r="F8" s="129"/>
      <c r="G8" s="134" t="s">
        <v>297</v>
      </c>
      <c r="H8" s="130"/>
      <c r="I8" s="129"/>
      <c r="J8" s="129"/>
      <c r="K8" s="130"/>
      <c r="L8" s="131"/>
    </row>
    <row r="9" spans="1:12" ht="15.75" x14ac:dyDescent="0.25">
      <c r="A9" s="135"/>
      <c r="B9" s="136"/>
      <c r="C9" s="136"/>
      <c r="D9" s="137"/>
      <c r="E9" s="138"/>
      <c r="F9" s="137"/>
      <c r="G9" s="139" t="s">
        <v>298</v>
      </c>
      <c r="H9" s="138"/>
      <c r="I9" s="138"/>
      <c r="J9" s="138"/>
      <c r="K9" s="138"/>
      <c r="L9" s="140"/>
    </row>
    <row r="10" spans="1:12" x14ac:dyDescent="0.25">
      <c r="A10" s="135"/>
      <c r="B10" s="136"/>
      <c r="C10" s="136"/>
      <c r="D10" s="137"/>
      <c r="E10" s="138"/>
      <c r="F10" s="137"/>
      <c r="G10" s="141"/>
      <c r="H10" s="138"/>
      <c r="I10" s="138"/>
      <c r="J10" s="138"/>
      <c r="K10" s="138"/>
      <c r="L10" s="140"/>
    </row>
    <row r="11" spans="1:12" ht="15.75" thickBot="1" x14ac:dyDescent="0.3">
      <c r="A11" s="142"/>
      <c r="B11" s="143"/>
      <c r="C11" s="143"/>
      <c r="D11" s="144"/>
      <c r="E11" s="145"/>
      <c r="F11" s="144"/>
      <c r="G11" s="146"/>
      <c r="H11" s="145"/>
      <c r="I11" s="145"/>
      <c r="J11" s="145"/>
      <c r="K11" s="145"/>
      <c r="L11" s="147"/>
    </row>
    <row r="12" spans="1:12" ht="45" x14ac:dyDescent="0.25">
      <c r="A12" s="148" t="s">
        <v>173</v>
      </c>
      <c r="B12" s="149" t="s">
        <v>299</v>
      </c>
      <c r="C12" s="149" t="s">
        <v>174</v>
      </c>
      <c r="D12" s="149" t="s">
        <v>300</v>
      </c>
      <c r="E12" s="150" t="s">
        <v>301</v>
      </c>
      <c r="F12" s="149" t="s">
        <v>302</v>
      </c>
      <c r="G12" s="149" t="s">
        <v>303</v>
      </c>
      <c r="H12" s="150" t="s">
        <v>304</v>
      </c>
      <c r="I12" s="151" t="s">
        <v>178</v>
      </c>
      <c r="J12" s="152" t="s">
        <v>305</v>
      </c>
      <c r="K12" s="153" t="s">
        <v>306</v>
      </c>
      <c r="L12" s="154" t="s">
        <v>307</v>
      </c>
    </row>
    <row r="13" spans="1:12" x14ac:dyDescent="0.25">
      <c r="A13" s="155"/>
      <c r="B13" s="156"/>
      <c r="C13" s="157" t="s">
        <v>308</v>
      </c>
      <c r="D13" s="158"/>
      <c r="E13" s="159"/>
      <c r="F13" s="158"/>
      <c r="G13" s="158"/>
      <c r="H13" s="160"/>
      <c r="I13" s="161"/>
      <c r="J13" s="162"/>
      <c r="K13" s="162"/>
      <c r="L13" s="161"/>
    </row>
    <row r="14" spans="1:12" s="123" customFormat="1" ht="28.9" customHeight="1" x14ac:dyDescent="0.25">
      <c r="A14" s="163">
        <v>9781414381077</v>
      </c>
      <c r="B14" s="164"/>
      <c r="C14" s="165" t="s">
        <v>309</v>
      </c>
      <c r="D14" s="166" t="s">
        <v>310</v>
      </c>
      <c r="E14" s="167">
        <v>49.99</v>
      </c>
      <c r="F14" s="168" t="s">
        <v>311</v>
      </c>
      <c r="G14" s="166" t="s">
        <v>312</v>
      </c>
      <c r="H14" s="169" t="s">
        <v>188</v>
      </c>
      <c r="I14" s="170" t="s">
        <v>313</v>
      </c>
      <c r="J14" s="171">
        <v>44287</v>
      </c>
      <c r="K14" s="171">
        <v>44377</v>
      </c>
      <c r="L14" s="172"/>
    </row>
    <row r="15" spans="1:12" s="123" customFormat="1" ht="30" x14ac:dyDescent="0.25">
      <c r="A15" s="163">
        <v>9781414381084</v>
      </c>
      <c r="B15" s="164"/>
      <c r="C15" s="165" t="s">
        <v>314</v>
      </c>
      <c r="D15" s="166" t="s">
        <v>310</v>
      </c>
      <c r="E15" s="167">
        <v>49.99</v>
      </c>
      <c r="F15" s="168" t="s">
        <v>311</v>
      </c>
      <c r="G15" s="166" t="s">
        <v>312</v>
      </c>
      <c r="H15" s="169" t="s">
        <v>188</v>
      </c>
      <c r="I15" s="170" t="s">
        <v>313</v>
      </c>
      <c r="J15" s="171">
        <v>44287</v>
      </c>
      <c r="K15" s="171">
        <v>44377</v>
      </c>
      <c r="L15" s="172"/>
    </row>
    <row r="16" spans="1:12" s="123" customFormat="1" ht="30" x14ac:dyDescent="0.25">
      <c r="A16" s="163">
        <v>9781496407672</v>
      </c>
      <c r="B16" s="164"/>
      <c r="C16" s="165" t="s">
        <v>315</v>
      </c>
      <c r="D16" s="166" t="s">
        <v>310</v>
      </c>
      <c r="E16" s="167">
        <v>59.99</v>
      </c>
      <c r="F16" s="168" t="s">
        <v>311</v>
      </c>
      <c r="G16" s="166" t="s">
        <v>312</v>
      </c>
      <c r="H16" s="169" t="s">
        <v>188</v>
      </c>
      <c r="I16" s="170" t="s">
        <v>313</v>
      </c>
      <c r="J16" s="171">
        <v>44287</v>
      </c>
      <c r="K16" s="171">
        <v>44377</v>
      </c>
      <c r="L16" s="172"/>
    </row>
    <row r="17" spans="1:12" ht="30" x14ac:dyDescent="0.25">
      <c r="A17" s="163">
        <v>9781496409140</v>
      </c>
      <c r="B17" s="164"/>
      <c r="C17" s="165" t="s">
        <v>316</v>
      </c>
      <c r="D17" s="166" t="s">
        <v>310</v>
      </c>
      <c r="E17" s="167">
        <v>59.99</v>
      </c>
      <c r="F17" s="168" t="s">
        <v>311</v>
      </c>
      <c r="G17" s="166" t="s">
        <v>312</v>
      </c>
      <c r="H17" s="169" t="s">
        <v>188</v>
      </c>
      <c r="I17" s="170" t="s">
        <v>313</v>
      </c>
      <c r="J17" s="171">
        <v>44287</v>
      </c>
      <c r="K17" s="171">
        <v>44377</v>
      </c>
      <c r="L17" s="172"/>
    </row>
    <row r="18" spans="1:12" ht="30" x14ac:dyDescent="0.25">
      <c r="A18" s="163">
        <v>9781496444882</v>
      </c>
      <c r="B18" s="164"/>
      <c r="C18" s="165" t="s">
        <v>317</v>
      </c>
      <c r="D18" s="166" t="s">
        <v>310</v>
      </c>
      <c r="E18" s="167">
        <v>39.99</v>
      </c>
      <c r="F18" s="168" t="s">
        <v>311</v>
      </c>
      <c r="G18" s="166" t="s">
        <v>312</v>
      </c>
      <c r="H18" s="169" t="s">
        <v>188</v>
      </c>
      <c r="I18" s="170" t="s">
        <v>313</v>
      </c>
      <c r="J18" s="171">
        <v>44287</v>
      </c>
      <c r="K18" s="171">
        <v>44377</v>
      </c>
      <c r="L18" s="172"/>
    </row>
    <row r="19" spans="1:12" ht="30" x14ac:dyDescent="0.25">
      <c r="A19" s="163">
        <v>9781496444967</v>
      </c>
      <c r="B19" s="164"/>
      <c r="C19" s="165" t="s">
        <v>318</v>
      </c>
      <c r="D19" s="166" t="s">
        <v>310</v>
      </c>
      <c r="E19" s="167">
        <v>29.99</v>
      </c>
      <c r="F19" s="168" t="s">
        <v>311</v>
      </c>
      <c r="G19" s="166" t="s">
        <v>312</v>
      </c>
      <c r="H19" s="169" t="s">
        <v>188</v>
      </c>
      <c r="I19" s="170" t="s">
        <v>313</v>
      </c>
      <c r="J19" s="171">
        <v>44287</v>
      </c>
      <c r="K19" s="171">
        <v>44377</v>
      </c>
      <c r="L19" s="172"/>
    </row>
    <row r="20" spans="1:12" ht="30" x14ac:dyDescent="0.25">
      <c r="A20" s="163">
        <v>9781496444974</v>
      </c>
      <c r="B20" s="164"/>
      <c r="C20" s="165" t="s">
        <v>319</v>
      </c>
      <c r="D20" s="166" t="s">
        <v>310</v>
      </c>
      <c r="E20" s="167">
        <v>29.99</v>
      </c>
      <c r="F20" s="168" t="s">
        <v>311</v>
      </c>
      <c r="G20" s="166" t="s">
        <v>312</v>
      </c>
      <c r="H20" s="169" t="s">
        <v>188</v>
      </c>
      <c r="I20" s="170" t="s">
        <v>313</v>
      </c>
      <c r="J20" s="171">
        <v>44287</v>
      </c>
      <c r="K20" s="171">
        <v>44377</v>
      </c>
      <c r="L20" s="172"/>
    </row>
    <row r="21" spans="1:12" ht="30" x14ac:dyDescent="0.25">
      <c r="A21" s="163">
        <v>9781496444905</v>
      </c>
      <c r="B21" s="164"/>
      <c r="C21" s="165" t="s">
        <v>320</v>
      </c>
      <c r="D21" s="166" t="s">
        <v>310</v>
      </c>
      <c r="E21" s="167">
        <v>39.99</v>
      </c>
      <c r="F21" s="168" t="s">
        <v>311</v>
      </c>
      <c r="G21" s="166" t="s">
        <v>312</v>
      </c>
      <c r="H21" s="169" t="s">
        <v>188</v>
      </c>
      <c r="I21" s="170" t="s">
        <v>313</v>
      </c>
      <c r="J21" s="171">
        <v>44287</v>
      </c>
      <c r="K21" s="171">
        <v>44377</v>
      </c>
      <c r="L21" s="172"/>
    </row>
    <row r="22" spans="1:12" x14ac:dyDescent="0.25">
      <c r="A22" s="174"/>
      <c r="B22" s="175"/>
      <c r="C22" s="176" t="s">
        <v>321</v>
      </c>
      <c r="D22" s="177"/>
      <c r="E22" s="178"/>
      <c r="F22" s="175"/>
      <c r="G22" s="175"/>
      <c r="H22" s="179"/>
      <c r="I22" s="175"/>
      <c r="J22" s="177"/>
      <c r="K22" s="175"/>
      <c r="L22" s="179"/>
    </row>
    <row r="23" spans="1:12" x14ac:dyDescent="0.25">
      <c r="A23" s="180"/>
      <c r="B23" s="181"/>
      <c r="C23" s="181"/>
      <c r="D23" s="168"/>
      <c r="E23" s="167"/>
      <c r="F23" s="181"/>
      <c r="G23" s="181"/>
      <c r="H23" s="181"/>
      <c r="I23" s="181"/>
      <c r="J23" s="168"/>
      <c r="K23" s="181"/>
      <c r="L23" s="165"/>
    </row>
    <row r="24" spans="1:12" x14ac:dyDescent="0.25">
      <c r="A24" s="180"/>
      <c r="B24" s="181"/>
      <c r="C24" s="181"/>
      <c r="D24" s="168"/>
      <c r="E24" s="167"/>
      <c r="F24" s="181"/>
      <c r="G24" s="181"/>
      <c r="H24" s="181"/>
      <c r="I24" s="181"/>
      <c r="J24" s="168"/>
      <c r="K24" s="181"/>
      <c r="L24" s="165"/>
    </row>
    <row r="25" spans="1:12" x14ac:dyDescent="0.25">
      <c r="A25" s="180"/>
      <c r="B25" s="181"/>
      <c r="C25" s="181"/>
      <c r="D25" s="168"/>
      <c r="E25" s="167"/>
      <c r="F25" s="181"/>
      <c r="G25" s="181"/>
      <c r="H25" s="181"/>
      <c r="I25" s="181"/>
      <c r="J25" s="168"/>
      <c r="K25" s="181"/>
      <c r="L25" s="165"/>
    </row>
    <row r="26" spans="1:12" x14ac:dyDescent="0.25">
      <c r="A26" s="180"/>
      <c r="B26" s="181"/>
      <c r="C26" s="181"/>
      <c r="D26" s="168"/>
      <c r="E26" s="167"/>
      <c r="F26" s="181"/>
      <c r="G26" s="181"/>
      <c r="H26" s="181"/>
      <c r="I26" s="181"/>
      <c r="J26" s="168"/>
      <c r="K26" s="181"/>
      <c r="L26" s="165"/>
    </row>
    <row r="27" spans="1:12" x14ac:dyDescent="0.25">
      <c r="A27" s="180"/>
      <c r="B27" s="181"/>
      <c r="C27" s="181"/>
      <c r="D27" s="168"/>
      <c r="E27" s="167"/>
      <c r="F27" s="181"/>
      <c r="G27" s="181"/>
      <c r="H27" s="181"/>
      <c r="I27" s="181"/>
      <c r="J27" s="168"/>
      <c r="K27" s="181"/>
      <c r="L27" s="165"/>
    </row>
    <row r="28" spans="1:12" x14ac:dyDescent="0.25">
      <c r="A28" s="180"/>
      <c r="B28" s="181"/>
      <c r="C28" s="181"/>
      <c r="D28" s="168"/>
      <c r="E28" s="167"/>
      <c r="F28" s="181"/>
      <c r="G28" s="181"/>
      <c r="H28" s="181"/>
      <c r="I28" s="181"/>
      <c r="J28" s="168"/>
      <c r="K28" s="181"/>
      <c r="L28" s="165"/>
    </row>
    <row r="29" spans="1:12" x14ac:dyDescent="0.25">
      <c r="A29" s="180"/>
      <c r="B29" s="181"/>
      <c r="C29" s="181"/>
      <c r="D29" s="168"/>
      <c r="E29" s="167"/>
      <c r="F29" s="181"/>
      <c r="G29" s="181"/>
      <c r="H29" s="181"/>
      <c r="I29" s="181"/>
      <c r="J29" s="168"/>
      <c r="K29" s="181"/>
      <c r="L29" s="165"/>
    </row>
    <row r="30" spans="1:12" x14ac:dyDescent="0.25">
      <c r="A30" s="180"/>
      <c r="B30" s="181"/>
      <c r="C30" s="181"/>
      <c r="D30" s="168"/>
      <c r="E30" s="167"/>
      <c r="F30" s="181"/>
      <c r="G30" s="181"/>
      <c r="H30" s="181"/>
      <c r="I30" s="181"/>
      <c r="J30" s="168"/>
      <c r="K30" s="181"/>
      <c r="L30" s="165"/>
    </row>
    <row r="31" spans="1:12" x14ac:dyDescent="0.25">
      <c r="A31" s="180"/>
      <c r="B31" s="181"/>
      <c r="C31" s="181"/>
      <c r="D31" s="168"/>
      <c r="E31" s="167"/>
      <c r="F31" s="181"/>
      <c r="G31" s="181"/>
      <c r="H31" s="181"/>
      <c r="I31" s="181"/>
      <c r="J31" s="168"/>
      <c r="K31" s="181"/>
      <c r="L31" s="165"/>
    </row>
    <row r="32" spans="1:12" x14ac:dyDescent="0.25">
      <c r="A32" s="180"/>
      <c r="B32" s="181"/>
      <c r="C32" s="181"/>
      <c r="D32" s="168"/>
      <c r="E32" s="167"/>
      <c r="F32" s="181"/>
      <c r="G32" s="181"/>
      <c r="H32" s="181"/>
      <c r="I32" s="181"/>
      <c r="J32" s="168"/>
      <c r="K32" s="181"/>
      <c r="L32" s="165"/>
    </row>
    <row r="33" spans="1:12" s="123" customFormat="1" x14ac:dyDescent="0.25">
      <c r="A33" s="180"/>
      <c r="B33" s="181"/>
      <c r="C33" s="181"/>
      <c r="D33" s="168"/>
      <c r="E33" s="167"/>
      <c r="F33" s="181"/>
      <c r="G33" s="181"/>
      <c r="H33" s="181"/>
      <c r="I33" s="181"/>
      <c r="J33" s="168"/>
      <c r="K33" s="181"/>
      <c r="L33" s="165"/>
    </row>
    <row r="34" spans="1:12" s="123" customFormat="1" x14ac:dyDescent="0.25">
      <c r="A34" s="180"/>
      <c r="B34" s="181"/>
      <c r="C34" s="181"/>
      <c r="D34" s="168"/>
      <c r="E34" s="167"/>
      <c r="F34" s="181"/>
      <c r="G34" s="181"/>
      <c r="H34" s="181"/>
      <c r="I34" s="181"/>
      <c r="J34" s="168"/>
      <c r="K34" s="181"/>
      <c r="L34" s="165"/>
    </row>
    <row r="35" spans="1:12" s="123" customFormat="1" x14ac:dyDescent="0.25">
      <c r="A35" s="180"/>
      <c r="B35" s="181"/>
      <c r="C35" s="181"/>
      <c r="D35" s="168"/>
      <c r="E35" s="167"/>
      <c r="F35" s="181"/>
      <c r="G35" s="181"/>
      <c r="H35" s="181"/>
      <c r="I35" s="181"/>
      <c r="J35" s="168"/>
      <c r="K35" s="181"/>
      <c r="L35" s="165"/>
    </row>
    <row r="36" spans="1:12" s="123" customFormat="1" x14ac:dyDescent="0.25">
      <c r="A36" s="180"/>
      <c r="B36" s="181"/>
      <c r="C36" s="181"/>
      <c r="D36" s="168"/>
      <c r="E36" s="167"/>
      <c r="F36" s="181"/>
      <c r="G36" s="181"/>
      <c r="H36" s="181"/>
      <c r="I36" s="181"/>
      <c r="J36" s="168"/>
      <c r="K36" s="181"/>
      <c r="L36" s="165"/>
    </row>
    <row r="38" spans="1:12" s="123" customFormat="1" x14ac:dyDescent="0.25">
      <c r="A38" s="182"/>
      <c r="B38" s="173"/>
      <c r="C38" s="173"/>
      <c r="D38" s="173"/>
      <c r="E38" s="173"/>
      <c r="F38" s="173"/>
      <c r="G38" s="173"/>
      <c r="H38" s="173"/>
      <c r="I38" s="173"/>
      <c r="J38" s="173"/>
      <c r="K38" s="173"/>
    </row>
    <row r="39" spans="1:12" s="123" customFormat="1" x14ac:dyDescent="0.25">
      <c r="A39" s="182"/>
      <c r="B39" s="173"/>
      <c r="C39" s="173"/>
      <c r="D39" s="173"/>
      <c r="E39" s="173"/>
      <c r="F39" s="173"/>
      <c r="G39" s="173"/>
      <c r="H39" s="173"/>
      <c r="I39" s="173"/>
      <c r="J39" s="173"/>
      <c r="K39" s="173"/>
    </row>
    <row r="40" spans="1:12" s="123" customFormat="1" x14ac:dyDescent="0.25">
      <c r="A40" s="182"/>
      <c r="B40" s="173"/>
      <c r="C40" s="173"/>
      <c r="D40" s="173"/>
      <c r="E40" s="173"/>
      <c r="F40" s="173"/>
      <c r="G40" s="173"/>
      <c r="H40" s="173"/>
      <c r="I40" s="173"/>
      <c r="J40" s="173"/>
      <c r="K40" s="173"/>
    </row>
  </sheetData>
  <autoFilter ref="A12:M21" xr:uid="{07185BBE-964A-4240-A4EF-668C08852715}"/>
  <mergeCells count="7">
    <mergeCell ref="A8:B8"/>
    <mergeCell ref="A3:B3"/>
    <mergeCell ref="A4:B4"/>
    <mergeCell ref="E4:K7"/>
    <mergeCell ref="A5:B5"/>
    <mergeCell ref="A6:B6"/>
    <mergeCell ref="A7:B7"/>
  </mergeCells>
  <pageMargins left="0.7" right="0.7" top="0.75" bottom="0.75" header="0.3" footer="0.3"/>
  <pageSetup scale="54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6"/>
  <sheetViews>
    <sheetView topLeftCell="A4" zoomScaleNormal="100" workbookViewId="0">
      <selection activeCell="A21" sqref="A21:XFD26"/>
    </sheetView>
  </sheetViews>
  <sheetFormatPr defaultRowHeight="12.75" x14ac:dyDescent="0.2"/>
  <cols>
    <col min="1" max="1" width="11.83203125" customWidth="1"/>
    <col min="2" max="2" width="18.8320312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640625" customWidth="1"/>
    <col min="9" max="9" width="4.1640625" customWidth="1"/>
    <col min="10" max="10" width="10.83203125" customWidth="1"/>
    <col min="11" max="11" width="10.6640625" customWidth="1"/>
    <col min="12" max="12" width="8.1640625" customWidth="1"/>
    <col min="13" max="13" width="10.6640625" customWidth="1"/>
    <col min="14" max="14" width="7.1640625" customWidth="1"/>
  </cols>
  <sheetData>
    <row r="1" spans="2:13" s="3" customFormat="1" ht="61.5" customHeight="1" thickBot="1" x14ac:dyDescent="0.35">
      <c r="B1" s="4"/>
      <c r="C1" s="5"/>
      <c r="D1" s="2"/>
      <c r="E1" s="2"/>
      <c r="F1" s="2"/>
      <c r="G1" s="201" t="s">
        <v>34</v>
      </c>
      <c r="H1" s="202"/>
      <c r="I1" s="202"/>
      <c r="J1" s="202"/>
      <c r="K1" s="202"/>
      <c r="L1" s="202"/>
      <c r="M1" s="203"/>
    </row>
    <row r="2" spans="2:13" s="3" customFormat="1" ht="15" customHeight="1" x14ac:dyDescent="0.2">
      <c r="B2" s="4"/>
      <c r="D2" s="4"/>
      <c r="E2" s="15"/>
      <c r="F2" s="4"/>
      <c r="G2" s="204" t="s">
        <v>11</v>
      </c>
      <c r="H2" s="205"/>
      <c r="I2" s="205"/>
      <c r="J2" s="205"/>
      <c r="K2" s="205"/>
      <c r="L2" s="205"/>
      <c r="M2" s="206"/>
    </row>
    <row r="3" spans="2:13" s="3" customFormat="1" x14ac:dyDescent="0.2">
      <c r="B3" s="4"/>
      <c r="D3" s="4"/>
      <c r="E3" s="15"/>
      <c r="F3" s="4"/>
      <c r="G3" s="207"/>
      <c r="H3" s="208"/>
      <c r="I3" s="208"/>
      <c r="J3" s="208"/>
      <c r="K3" s="208"/>
      <c r="L3" s="208"/>
      <c r="M3" s="209"/>
    </row>
    <row r="4" spans="2:13" s="3" customFormat="1" ht="19.5" customHeight="1" thickBot="1" x14ac:dyDescent="0.25">
      <c r="B4" s="4"/>
      <c r="D4" s="4"/>
      <c r="E4" s="15"/>
      <c r="F4" s="4"/>
      <c r="G4" s="210"/>
      <c r="H4" s="211"/>
      <c r="I4" s="211"/>
      <c r="J4" s="211"/>
      <c r="K4" s="211"/>
      <c r="L4" s="211"/>
      <c r="M4" s="212"/>
    </row>
    <row r="5" spans="2:13" s="3" customFormat="1" x14ac:dyDescent="0.2">
      <c r="B5" s="4"/>
      <c r="E5" s="14"/>
      <c r="G5" s="4"/>
      <c r="H5" s="4"/>
      <c r="I5" s="4"/>
    </row>
    <row r="6" spans="2:13" s="3" customFormat="1" x14ac:dyDescent="0.2">
      <c r="B6" s="4"/>
      <c r="E6" s="14"/>
      <c r="G6" s="4"/>
      <c r="H6" s="4"/>
      <c r="I6" s="4"/>
    </row>
    <row r="7" spans="2:13" s="3" customFormat="1" x14ac:dyDescent="0.2">
      <c r="B7" s="4"/>
      <c r="E7" s="14"/>
      <c r="G7" s="4"/>
      <c r="H7" s="4"/>
      <c r="I7" s="4"/>
    </row>
    <row r="8" spans="2:13" s="3" customFormat="1" x14ac:dyDescent="0.2">
      <c r="B8" s="4"/>
      <c r="E8" s="14"/>
      <c r="G8" s="4"/>
      <c r="H8" s="4"/>
      <c r="I8" s="4"/>
    </row>
    <row r="9" spans="2:13" s="3" customFormat="1" x14ac:dyDescent="0.2">
      <c r="B9" s="4"/>
      <c r="E9" s="14"/>
      <c r="G9" s="4"/>
      <c r="H9" s="4"/>
      <c r="I9" s="4"/>
    </row>
    <row r="10" spans="2:13" s="3" customFormat="1" x14ac:dyDescent="0.2">
      <c r="B10" s="4"/>
      <c r="E10" s="14"/>
      <c r="G10" s="4"/>
      <c r="H10" s="4"/>
      <c r="I10" s="4"/>
    </row>
    <row r="11" spans="2:13" s="3" customFormat="1" x14ac:dyDescent="0.2">
      <c r="B11" s="4"/>
      <c r="E11" s="14"/>
      <c r="G11" s="4"/>
      <c r="H11" s="4"/>
      <c r="I11" s="4"/>
    </row>
    <row r="12" spans="2:13" s="3" customFormat="1" x14ac:dyDescent="0.2">
      <c r="B12" s="4"/>
      <c r="E12" s="14"/>
      <c r="G12" s="4"/>
      <c r="H12" s="4"/>
      <c r="I12" s="4"/>
    </row>
    <row r="13" spans="2:13" s="3" customFormat="1" x14ac:dyDescent="0.2">
      <c r="B13" s="4"/>
      <c r="E13" s="14"/>
      <c r="G13" s="4"/>
      <c r="H13" s="4"/>
      <c r="I13" s="4"/>
    </row>
    <row r="14" spans="2:13" s="3" customFormat="1" x14ac:dyDescent="0.2">
      <c r="B14" s="4"/>
      <c r="E14" s="14"/>
      <c r="G14" s="4"/>
      <c r="H14" s="4"/>
      <c r="I14" s="4"/>
    </row>
    <row r="15" spans="2:13" s="3" customFormat="1" x14ac:dyDescent="0.2">
      <c r="B15" s="4"/>
      <c r="E15" s="14"/>
      <c r="G15" s="4"/>
      <c r="H15" s="4"/>
      <c r="I15" s="4"/>
    </row>
    <row r="16" spans="2:13" s="3" customFormat="1" x14ac:dyDescent="0.2">
      <c r="B16" s="4"/>
      <c r="E16" s="14"/>
      <c r="G16" s="4"/>
      <c r="H16" s="4"/>
      <c r="I16" s="4"/>
    </row>
    <row r="17" spans="1:13" s="3" customFormat="1" ht="18" customHeight="1" x14ac:dyDescent="0.2">
      <c r="B17" s="4"/>
      <c r="E17" s="14"/>
      <c r="G17" s="4"/>
      <c r="H17" s="4"/>
      <c r="I17" s="4"/>
    </row>
    <row r="18" spans="1:13" s="14" customFormat="1" ht="18" customHeight="1" x14ac:dyDescent="0.2">
      <c r="B18" s="15"/>
      <c r="G18" s="15"/>
      <c r="H18" s="15"/>
      <c r="I18" s="15"/>
    </row>
    <row r="19" spans="1:13" ht="14.25" customHeight="1" x14ac:dyDescent="0.2">
      <c r="A19" s="216" t="s">
        <v>0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8"/>
    </row>
    <row r="20" spans="1:13" ht="29.25" customHeight="1" x14ac:dyDescent="0.2">
      <c r="A20" s="213" t="s">
        <v>1</v>
      </c>
      <c r="B20" s="215"/>
      <c r="C20" s="1" t="s">
        <v>2</v>
      </c>
      <c r="D20" s="1" t="s">
        <v>3</v>
      </c>
      <c r="E20" s="213" t="s">
        <v>4</v>
      </c>
      <c r="F20" s="214"/>
      <c r="G20" s="215"/>
      <c r="H20" s="213" t="s">
        <v>5</v>
      </c>
      <c r="I20" s="215"/>
      <c r="J20" s="1" t="s">
        <v>6</v>
      </c>
      <c r="K20" s="1" t="s">
        <v>7</v>
      </c>
      <c r="L20" s="1" t="s">
        <v>8</v>
      </c>
      <c r="M20" s="1" t="s">
        <v>9</v>
      </c>
    </row>
    <row r="21" spans="1:13" s="28" customFormat="1" ht="30" customHeight="1" x14ac:dyDescent="0.2">
      <c r="A21" s="186" t="s">
        <v>39</v>
      </c>
      <c r="B21" s="187"/>
      <c r="C21" s="10"/>
      <c r="D21" s="12"/>
      <c r="E21" s="188">
        <v>9781643528878</v>
      </c>
      <c r="F21" s="189"/>
      <c r="G21" s="190"/>
      <c r="H21" s="191"/>
      <c r="I21" s="192"/>
      <c r="J21" s="8">
        <v>24.99</v>
      </c>
      <c r="K21" s="12"/>
      <c r="L21" s="12"/>
      <c r="M21" s="12"/>
    </row>
    <row r="22" spans="1:13" s="28" customFormat="1" ht="30" customHeight="1" x14ac:dyDescent="0.2">
      <c r="A22" s="194" t="s">
        <v>40</v>
      </c>
      <c r="B22" s="195"/>
      <c r="C22" s="11"/>
      <c r="D22" s="13"/>
      <c r="E22" s="196">
        <v>9781643528885</v>
      </c>
      <c r="F22" s="197"/>
      <c r="G22" s="198"/>
      <c r="H22" s="199"/>
      <c r="I22" s="200"/>
      <c r="J22" s="7">
        <v>24.99</v>
      </c>
      <c r="K22" s="13"/>
      <c r="L22" s="13"/>
      <c r="M22" s="13"/>
    </row>
    <row r="23" spans="1:13" s="28" customFormat="1" ht="30" customHeight="1" x14ac:dyDescent="0.2">
      <c r="A23" s="186" t="s">
        <v>41</v>
      </c>
      <c r="B23" s="187"/>
      <c r="C23" s="24" t="s">
        <v>42</v>
      </c>
      <c r="D23" s="25" t="s">
        <v>38</v>
      </c>
      <c r="E23" s="188">
        <v>9781643527482</v>
      </c>
      <c r="F23" s="189"/>
      <c r="G23" s="190"/>
      <c r="H23" s="191"/>
      <c r="I23" s="192"/>
      <c r="J23" s="8">
        <v>12.99</v>
      </c>
      <c r="K23" s="8">
        <v>9.9700000000000006</v>
      </c>
      <c r="L23" s="12"/>
      <c r="M23" s="12"/>
    </row>
    <row r="24" spans="1:13" s="28" customFormat="1" ht="30" customHeight="1" x14ac:dyDescent="0.2">
      <c r="A24" s="194" t="s">
        <v>43</v>
      </c>
      <c r="B24" s="195"/>
      <c r="C24" s="27" t="s">
        <v>44</v>
      </c>
      <c r="D24" s="26" t="s">
        <v>38</v>
      </c>
      <c r="E24" s="196">
        <v>9781643528267</v>
      </c>
      <c r="F24" s="197"/>
      <c r="G24" s="198"/>
      <c r="H24" s="199"/>
      <c r="I24" s="200"/>
      <c r="J24" s="7">
        <v>12.99</v>
      </c>
      <c r="K24" s="7">
        <v>9.9700000000000006</v>
      </c>
      <c r="L24" s="13"/>
      <c r="M24" s="13"/>
    </row>
    <row r="25" spans="1:13" s="28" customFormat="1" ht="30" customHeight="1" x14ac:dyDescent="0.2">
      <c r="A25" s="186" t="s">
        <v>45</v>
      </c>
      <c r="B25" s="187"/>
      <c r="C25" s="24" t="s">
        <v>46</v>
      </c>
      <c r="D25" s="25" t="s">
        <v>38</v>
      </c>
      <c r="E25" s="188">
        <v>9781643528717</v>
      </c>
      <c r="F25" s="189"/>
      <c r="G25" s="190"/>
      <c r="H25" s="191"/>
      <c r="I25" s="192"/>
      <c r="J25" s="8">
        <v>15.99</v>
      </c>
      <c r="K25" s="8">
        <v>11.97</v>
      </c>
      <c r="L25" s="12"/>
      <c r="M25" s="12"/>
    </row>
    <row r="26" spans="1:13" s="28" customFormat="1" ht="30" customHeight="1" x14ac:dyDescent="0.2">
      <c r="A26" s="194" t="s">
        <v>47</v>
      </c>
      <c r="B26" s="195"/>
      <c r="C26" s="27" t="s">
        <v>48</v>
      </c>
      <c r="D26" s="26" t="s">
        <v>38</v>
      </c>
      <c r="E26" s="196">
        <v>9781643529578</v>
      </c>
      <c r="F26" s="197"/>
      <c r="G26" s="198"/>
      <c r="H26" s="199"/>
      <c r="I26" s="200"/>
      <c r="J26" s="7">
        <v>12.99</v>
      </c>
      <c r="K26" s="7">
        <v>9.9700000000000006</v>
      </c>
      <c r="L26" s="13"/>
      <c r="M26" s="13"/>
    </row>
  </sheetData>
  <mergeCells count="24">
    <mergeCell ref="A19:M19"/>
    <mergeCell ref="A20:B20"/>
    <mergeCell ref="H20:I20"/>
    <mergeCell ref="G1:M1"/>
    <mergeCell ref="G2:M4"/>
    <mergeCell ref="E20:G20"/>
    <mergeCell ref="A22:B22"/>
    <mergeCell ref="E22:G22"/>
    <mergeCell ref="H22:I22"/>
    <mergeCell ref="A21:B21"/>
    <mergeCell ref="H21:I21"/>
    <mergeCell ref="E21:G21"/>
    <mergeCell ref="A23:B23"/>
    <mergeCell ref="E23:G23"/>
    <mergeCell ref="H23:I23"/>
    <mergeCell ref="A24:B24"/>
    <mergeCell ref="E24:G24"/>
    <mergeCell ref="H24:I24"/>
    <mergeCell ref="A25:B25"/>
    <mergeCell ref="E25:G25"/>
    <mergeCell ref="H25:I25"/>
    <mergeCell ref="A26:B26"/>
    <mergeCell ref="E26:G26"/>
    <mergeCell ref="H26:I26"/>
  </mergeCells>
  <pageMargins left="0.7" right="0.7" top="0.75" bottom="0.75" header="0.3" footer="0.3"/>
  <pageSetup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0802D-0AA2-460E-9362-571E83517437}">
  <sheetPr>
    <pageSetUpPr fitToPage="1"/>
  </sheetPr>
  <dimension ref="A1:M25"/>
  <sheetViews>
    <sheetView topLeftCell="A7" workbookViewId="0">
      <selection activeCell="G1" sqref="G1:M1"/>
    </sheetView>
  </sheetViews>
  <sheetFormatPr defaultColWidth="8.83203125" defaultRowHeight="12.75" x14ac:dyDescent="0.2"/>
  <cols>
    <col min="1" max="1" width="11.83203125" style="9" customWidth="1"/>
    <col min="2" max="2" width="18.83203125" style="9" customWidth="1"/>
    <col min="3" max="3" width="16.6640625" style="9" customWidth="1"/>
    <col min="4" max="4" width="8" style="9" customWidth="1"/>
    <col min="5" max="5" width="2.6640625" style="9" customWidth="1"/>
    <col min="6" max="6" width="4" style="9" customWidth="1"/>
    <col min="7" max="7" width="12" style="9" customWidth="1"/>
    <col min="8" max="8" width="2.1640625" style="9" customWidth="1"/>
    <col min="9" max="9" width="4.1640625" style="9" customWidth="1"/>
    <col min="10" max="10" width="10.83203125" style="9" customWidth="1"/>
    <col min="11" max="11" width="10.6640625" style="9" customWidth="1"/>
    <col min="12" max="12" width="8.1640625" style="9" customWidth="1"/>
    <col min="13" max="13" width="10.6640625" style="9" customWidth="1"/>
    <col min="14" max="14" width="7.1640625" style="9" customWidth="1"/>
    <col min="15" max="16384" width="8.83203125" style="9"/>
  </cols>
  <sheetData>
    <row r="1" spans="2:13" s="14" customFormat="1" ht="61.5" customHeight="1" thickBot="1" x14ac:dyDescent="0.35">
      <c r="B1" s="15"/>
      <c r="C1" s="16"/>
      <c r="D1" s="2"/>
      <c r="E1" s="2"/>
      <c r="F1" s="2"/>
      <c r="G1" s="201" t="s">
        <v>33</v>
      </c>
      <c r="H1" s="202"/>
      <c r="I1" s="202"/>
      <c r="J1" s="202"/>
      <c r="K1" s="202"/>
      <c r="L1" s="202"/>
      <c r="M1" s="203"/>
    </row>
    <row r="2" spans="2:13" s="14" customFormat="1" ht="55.9" customHeight="1" thickBot="1" x14ac:dyDescent="0.25">
      <c r="B2" s="15"/>
      <c r="D2" s="18"/>
      <c r="E2" s="18"/>
      <c r="F2" s="18"/>
      <c r="G2" s="225" t="s">
        <v>14</v>
      </c>
      <c r="H2" s="226"/>
      <c r="I2" s="226"/>
      <c r="J2" s="226"/>
      <c r="K2" s="226"/>
      <c r="L2" s="226"/>
      <c r="M2" s="227"/>
    </row>
    <row r="3" spans="2:13" s="14" customFormat="1" x14ac:dyDescent="0.2">
      <c r="B3" s="15"/>
      <c r="D3" s="6"/>
      <c r="E3" s="6"/>
      <c r="F3" s="6"/>
      <c r="G3" s="6"/>
      <c r="H3" s="6"/>
      <c r="I3" s="6"/>
      <c r="J3" s="33"/>
      <c r="K3" s="33"/>
      <c r="L3" s="33"/>
      <c r="M3" s="33"/>
    </row>
    <row r="4" spans="2:13" s="14" customFormat="1" x14ac:dyDescent="0.2">
      <c r="B4" s="15"/>
      <c r="D4" s="6"/>
      <c r="E4" s="6"/>
      <c r="F4" s="6"/>
      <c r="G4" s="6"/>
      <c r="H4" s="6"/>
      <c r="I4" s="6"/>
      <c r="J4" s="33"/>
      <c r="K4" s="33"/>
      <c r="L4" s="33"/>
      <c r="M4" s="33"/>
    </row>
    <row r="5" spans="2:13" s="14" customFormat="1" x14ac:dyDescent="0.2">
      <c r="B5" s="15"/>
      <c r="G5" s="15"/>
      <c r="H5" s="15"/>
    </row>
    <row r="6" spans="2:13" s="14" customFormat="1" x14ac:dyDescent="0.2">
      <c r="B6" s="15"/>
      <c r="G6" s="15"/>
      <c r="H6" s="15"/>
    </row>
    <row r="7" spans="2:13" s="14" customFormat="1" x14ac:dyDescent="0.2">
      <c r="B7" s="15"/>
      <c r="G7" s="15"/>
      <c r="H7" s="15"/>
    </row>
    <row r="8" spans="2:13" s="14" customFormat="1" x14ac:dyDescent="0.2">
      <c r="B8" s="15"/>
      <c r="G8" s="15"/>
      <c r="H8" s="15"/>
    </row>
    <row r="9" spans="2:13" s="14" customFormat="1" x14ac:dyDescent="0.2">
      <c r="B9" s="15"/>
      <c r="G9" s="15"/>
      <c r="H9" s="15"/>
    </row>
    <row r="10" spans="2:13" s="14" customFormat="1" x14ac:dyDescent="0.2">
      <c r="B10" s="15"/>
      <c r="G10" s="15"/>
      <c r="H10" s="15"/>
    </row>
    <row r="11" spans="2:13" s="14" customFormat="1" x14ac:dyDescent="0.2">
      <c r="B11" s="15"/>
      <c r="G11" s="15"/>
      <c r="H11" s="15"/>
    </row>
    <row r="12" spans="2:13" s="14" customFormat="1" x14ac:dyDescent="0.2">
      <c r="B12" s="15"/>
      <c r="G12" s="15"/>
      <c r="H12" s="15"/>
    </row>
    <row r="13" spans="2:13" s="14" customFormat="1" x14ac:dyDescent="0.2">
      <c r="B13" s="15"/>
      <c r="G13" s="15"/>
      <c r="H13" s="15"/>
    </row>
    <row r="14" spans="2:13" s="14" customFormat="1" x14ac:dyDescent="0.2">
      <c r="B14" s="15"/>
      <c r="G14" s="15"/>
      <c r="H14" s="15"/>
    </row>
    <row r="15" spans="2:13" s="14" customFormat="1" x14ac:dyDescent="0.2">
      <c r="B15" s="15"/>
      <c r="G15" s="15"/>
      <c r="H15" s="15"/>
    </row>
    <row r="16" spans="2:13" s="14" customFormat="1" x14ac:dyDescent="0.2">
      <c r="B16" s="15"/>
      <c r="G16" s="15"/>
      <c r="H16" s="15"/>
    </row>
    <row r="17" spans="1:13" s="14" customFormat="1" x14ac:dyDescent="0.2">
      <c r="B17" s="15"/>
      <c r="G17" s="15"/>
      <c r="H17" s="15"/>
    </row>
    <row r="18" spans="1:13" ht="14.25" customHeight="1" x14ac:dyDescent="0.2">
      <c r="A18" s="231" t="s">
        <v>0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3"/>
    </row>
    <row r="19" spans="1:13" ht="29.25" customHeight="1" x14ac:dyDescent="0.2">
      <c r="A19" s="234" t="s">
        <v>1</v>
      </c>
      <c r="B19" s="235"/>
      <c r="C19" s="20" t="s">
        <v>2</v>
      </c>
      <c r="D19" s="20" t="s">
        <v>3</v>
      </c>
      <c r="E19" s="228" t="s">
        <v>4</v>
      </c>
      <c r="F19" s="229"/>
      <c r="G19" s="230"/>
      <c r="H19" s="234" t="s">
        <v>5</v>
      </c>
      <c r="I19" s="235"/>
      <c r="J19" s="20" t="s">
        <v>6</v>
      </c>
      <c r="K19" s="20" t="s">
        <v>7</v>
      </c>
      <c r="L19" s="20" t="s">
        <v>8</v>
      </c>
      <c r="M19" s="20" t="s">
        <v>9</v>
      </c>
    </row>
    <row r="20" spans="1:13" s="28" customFormat="1" ht="30" customHeight="1" x14ac:dyDescent="0.2">
      <c r="A20" s="186" t="s">
        <v>49</v>
      </c>
      <c r="B20" s="187"/>
      <c r="C20" s="10"/>
      <c r="D20" s="12"/>
      <c r="E20" s="188">
        <v>785525306072</v>
      </c>
      <c r="F20" s="189"/>
      <c r="G20" s="190"/>
      <c r="H20" s="191"/>
      <c r="I20" s="192"/>
      <c r="J20" s="8">
        <v>11</v>
      </c>
      <c r="K20" s="12"/>
      <c r="L20" s="12"/>
      <c r="M20" s="12"/>
    </row>
    <row r="21" spans="1:13" s="28" customFormat="1" ht="30" customHeight="1" x14ac:dyDescent="0.2">
      <c r="A21" s="194" t="s">
        <v>50</v>
      </c>
      <c r="B21" s="195"/>
      <c r="C21" s="11"/>
      <c r="D21" s="13"/>
      <c r="E21" s="196">
        <v>785525306102</v>
      </c>
      <c r="F21" s="197"/>
      <c r="G21" s="198"/>
      <c r="H21" s="199"/>
      <c r="I21" s="200"/>
      <c r="J21" s="7">
        <v>11</v>
      </c>
      <c r="K21" s="13"/>
      <c r="L21" s="13"/>
      <c r="M21" s="13"/>
    </row>
    <row r="22" spans="1:13" s="28" customFormat="1" ht="30" customHeight="1" x14ac:dyDescent="0.2">
      <c r="A22" s="186" t="s">
        <v>51</v>
      </c>
      <c r="B22" s="187"/>
      <c r="C22" s="10"/>
      <c r="D22" s="12"/>
      <c r="E22" s="219">
        <v>95177577141</v>
      </c>
      <c r="F22" s="220"/>
      <c r="G22" s="221"/>
      <c r="H22" s="191"/>
      <c r="I22" s="192"/>
      <c r="J22" s="8">
        <v>17.989999999999998</v>
      </c>
      <c r="K22" s="12"/>
      <c r="L22" s="12"/>
      <c r="M22" s="12"/>
    </row>
    <row r="23" spans="1:13" s="28" customFormat="1" ht="30" customHeight="1" x14ac:dyDescent="0.2">
      <c r="A23" s="194" t="s">
        <v>52</v>
      </c>
      <c r="B23" s="195"/>
      <c r="C23" s="11"/>
      <c r="D23" s="13"/>
      <c r="E23" s="222">
        <v>95177567685</v>
      </c>
      <c r="F23" s="223"/>
      <c r="G23" s="224"/>
      <c r="H23" s="199"/>
      <c r="I23" s="200"/>
      <c r="J23" s="7">
        <v>12.99</v>
      </c>
      <c r="K23" s="13"/>
      <c r="L23" s="13"/>
      <c r="M23" s="13"/>
    </row>
    <row r="24" spans="1:13" s="28" customFormat="1" ht="30" customHeight="1" x14ac:dyDescent="0.2">
      <c r="A24" s="186" t="s">
        <v>53</v>
      </c>
      <c r="B24" s="187"/>
      <c r="C24" s="10"/>
      <c r="D24" s="12"/>
      <c r="E24" s="219">
        <v>95177577134</v>
      </c>
      <c r="F24" s="220"/>
      <c r="G24" s="221"/>
      <c r="H24" s="191"/>
      <c r="I24" s="192"/>
      <c r="J24" s="8">
        <v>17.989999999999998</v>
      </c>
      <c r="K24" s="12"/>
      <c r="L24" s="12"/>
      <c r="M24" s="12"/>
    </row>
    <row r="25" spans="1:13" s="28" customFormat="1" ht="30" customHeight="1" x14ac:dyDescent="0.2">
      <c r="A25" s="194" t="s">
        <v>54</v>
      </c>
      <c r="B25" s="195"/>
      <c r="C25" s="11"/>
      <c r="D25" s="13"/>
      <c r="E25" s="196">
        <v>785525058230</v>
      </c>
      <c r="F25" s="197"/>
      <c r="G25" s="198"/>
      <c r="H25" s="199"/>
      <c r="I25" s="200"/>
      <c r="J25" s="7">
        <v>1.99</v>
      </c>
      <c r="K25" s="13"/>
      <c r="L25" s="13"/>
      <c r="M25" s="13"/>
    </row>
  </sheetData>
  <mergeCells count="24">
    <mergeCell ref="G1:M1"/>
    <mergeCell ref="G2:M2"/>
    <mergeCell ref="E19:G19"/>
    <mergeCell ref="E20:G20"/>
    <mergeCell ref="E21:G21"/>
    <mergeCell ref="A18:M18"/>
    <mergeCell ref="A19:B19"/>
    <mergeCell ref="H19:I19"/>
    <mergeCell ref="A21:B21"/>
    <mergeCell ref="H21:I21"/>
    <mergeCell ref="A20:B20"/>
    <mergeCell ref="H20:I20"/>
    <mergeCell ref="A22:B22"/>
    <mergeCell ref="E22:G22"/>
    <mergeCell ref="H22:I22"/>
    <mergeCell ref="A23:B23"/>
    <mergeCell ref="E23:G23"/>
    <mergeCell ref="H23:I23"/>
    <mergeCell ref="A24:B24"/>
    <mergeCell ref="E24:G24"/>
    <mergeCell ref="H24:I24"/>
    <mergeCell ref="A25:B25"/>
    <mergeCell ref="E25:G25"/>
    <mergeCell ref="H25:I25"/>
  </mergeCells>
  <pageMargins left="0.7" right="0.7" top="0.75" bottom="0.75" header="0.3" footer="0.3"/>
  <pageSetup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22190-24D8-41F9-8BEF-7FF6F6A6F579}">
  <sheetPr>
    <pageSetUpPr fitToPage="1"/>
  </sheetPr>
  <dimension ref="A1:M26"/>
  <sheetViews>
    <sheetView topLeftCell="A4" workbookViewId="0">
      <selection activeCell="E23" sqref="E23:G23"/>
    </sheetView>
  </sheetViews>
  <sheetFormatPr defaultRowHeight="12.75" x14ac:dyDescent="0.2"/>
  <cols>
    <col min="1" max="1" width="11.83203125" style="9" customWidth="1"/>
    <col min="2" max="2" width="18.83203125" style="9" customWidth="1"/>
    <col min="3" max="3" width="21.5" style="9" customWidth="1"/>
    <col min="4" max="4" width="8" style="9" customWidth="1"/>
    <col min="5" max="5" width="2.6640625" style="9" customWidth="1"/>
    <col min="6" max="6" width="4" style="9" customWidth="1"/>
    <col min="7" max="7" width="12" style="9" customWidth="1"/>
    <col min="8" max="8" width="2.1640625" style="9" customWidth="1"/>
    <col min="9" max="9" width="4.1640625" style="9" customWidth="1"/>
    <col min="10" max="10" width="10.6640625" style="9" customWidth="1"/>
    <col min="11" max="11" width="10.83203125" style="9" customWidth="1"/>
    <col min="12" max="12" width="8.1640625" style="9" customWidth="1"/>
    <col min="13" max="13" width="10.6640625" style="9" customWidth="1"/>
    <col min="14" max="14" width="7.1640625" style="9" customWidth="1"/>
    <col min="15" max="16384" width="9.33203125" style="9"/>
  </cols>
  <sheetData>
    <row r="1" spans="2:13" s="114" customFormat="1" ht="78.599999999999994" customHeight="1" thickBot="1" x14ac:dyDescent="0.4">
      <c r="B1" s="110"/>
      <c r="C1" s="111"/>
      <c r="D1" s="112"/>
      <c r="E1" s="112"/>
      <c r="F1" s="113"/>
      <c r="G1" s="201" t="s">
        <v>274</v>
      </c>
      <c r="H1" s="202"/>
      <c r="I1" s="202"/>
      <c r="J1" s="202"/>
      <c r="K1" s="202"/>
      <c r="L1" s="202"/>
      <c r="M1" s="203"/>
    </row>
    <row r="2" spans="2:13" s="114" customFormat="1" ht="14.45" customHeight="1" x14ac:dyDescent="0.25">
      <c r="B2" s="110"/>
      <c r="C2" s="111"/>
      <c r="D2" s="115"/>
      <c r="E2" s="115"/>
      <c r="F2" s="115"/>
      <c r="G2" s="236" t="s">
        <v>273</v>
      </c>
      <c r="H2" s="237"/>
      <c r="I2" s="237"/>
      <c r="J2" s="237"/>
      <c r="K2" s="237"/>
      <c r="L2" s="237"/>
      <c r="M2" s="238"/>
    </row>
    <row r="3" spans="2:13" s="114" customFormat="1" ht="15" x14ac:dyDescent="0.25">
      <c r="B3" s="110"/>
      <c r="C3" s="111"/>
      <c r="D3" s="115"/>
      <c r="E3" s="115"/>
      <c r="F3" s="115"/>
      <c r="G3" s="239"/>
      <c r="H3" s="240"/>
      <c r="I3" s="240"/>
      <c r="J3" s="240"/>
      <c r="K3" s="240"/>
      <c r="L3" s="240"/>
      <c r="M3" s="241"/>
    </row>
    <row r="4" spans="2:13" s="114" customFormat="1" ht="15" x14ac:dyDescent="0.25">
      <c r="B4" s="110"/>
      <c r="C4" s="111"/>
      <c r="D4" s="115"/>
      <c r="E4" s="115"/>
      <c r="F4" s="115"/>
      <c r="G4" s="239"/>
      <c r="H4" s="240"/>
      <c r="I4" s="240"/>
      <c r="J4" s="240"/>
      <c r="K4" s="240"/>
      <c r="L4" s="240"/>
      <c r="M4" s="241"/>
    </row>
    <row r="5" spans="2:13" s="114" customFormat="1" ht="15.75" thickBot="1" x14ac:dyDescent="0.3">
      <c r="B5" s="110"/>
      <c r="C5" s="111"/>
      <c r="D5" s="115"/>
      <c r="E5" s="115"/>
      <c r="F5" s="115"/>
      <c r="G5" s="242"/>
      <c r="H5" s="243"/>
      <c r="I5" s="243"/>
      <c r="J5" s="243"/>
      <c r="K5" s="243"/>
      <c r="L5" s="243"/>
      <c r="M5" s="244"/>
    </row>
    <row r="6" spans="2:13" s="114" customFormat="1" ht="15" x14ac:dyDescent="0.25">
      <c r="B6" s="110"/>
      <c r="C6" s="111"/>
      <c r="G6" s="110"/>
      <c r="H6" s="110"/>
      <c r="I6" s="116"/>
    </row>
    <row r="7" spans="2:13" s="114" customFormat="1" ht="15" x14ac:dyDescent="0.25">
      <c r="B7" s="110"/>
      <c r="C7" s="111"/>
      <c r="G7" s="110"/>
      <c r="H7" s="110"/>
      <c r="I7" s="116"/>
    </row>
    <row r="8" spans="2:13" s="114" customFormat="1" ht="15" x14ac:dyDescent="0.25">
      <c r="B8" s="110"/>
      <c r="C8" s="111"/>
      <c r="G8" s="110"/>
      <c r="H8" s="110"/>
      <c r="I8" s="116"/>
    </row>
    <row r="9" spans="2:13" s="114" customFormat="1" ht="15" x14ac:dyDescent="0.25">
      <c r="B9" s="110"/>
      <c r="C9" s="111"/>
      <c r="G9" s="110"/>
      <c r="H9" s="110"/>
      <c r="I9" s="116"/>
    </row>
    <row r="10" spans="2:13" s="114" customFormat="1" ht="15" x14ac:dyDescent="0.25">
      <c r="B10" s="110"/>
      <c r="C10" s="111"/>
      <c r="G10" s="110"/>
      <c r="H10" s="110"/>
      <c r="I10" s="116"/>
    </row>
    <row r="11" spans="2:13" s="114" customFormat="1" ht="15" x14ac:dyDescent="0.25">
      <c r="B11" s="110"/>
      <c r="C11" s="111"/>
      <c r="G11" s="110"/>
      <c r="H11" s="110"/>
      <c r="I11" s="116"/>
    </row>
    <row r="12" spans="2:13" s="114" customFormat="1" ht="15" x14ac:dyDescent="0.25">
      <c r="B12" s="110"/>
      <c r="C12" s="111"/>
      <c r="G12" s="110"/>
      <c r="H12" s="110"/>
      <c r="I12" s="116"/>
    </row>
    <row r="13" spans="2:13" s="114" customFormat="1" ht="15" x14ac:dyDescent="0.25">
      <c r="B13" s="110"/>
      <c r="C13" s="111"/>
      <c r="G13" s="110"/>
      <c r="H13" s="110"/>
      <c r="I13" s="116"/>
    </row>
    <row r="14" spans="2:13" s="114" customFormat="1" ht="15" x14ac:dyDescent="0.25">
      <c r="B14" s="110"/>
      <c r="C14" s="111"/>
      <c r="G14" s="110"/>
      <c r="H14" s="110"/>
      <c r="I14" s="116"/>
    </row>
    <row r="15" spans="2:13" s="114" customFormat="1" ht="15" x14ac:dyDescent="0.25">
      <c r="B15" s="110"/>
      <c r="C15" s="111"/>
      <c r="G15" s="110"/>
      <c r="H15" s="110"/>
      <c r="I15" s="116"/>
    </row>
    <row r="16" spans="2:13" s="114" customFormat="1" ht="15" x14ac:dyDescent="0.25">
      <c r="B16" s="110"/>
      <c r="C16" s="111"/>
      <c r="G16" s="110"/>
      <c r="H16" s="110"/>
      <c r="I16" s="116"/>
    </row>
    <row r="17" spans="1:13" s="114" customFormat="1" ht="15" x14ac:dyDescent="0.25">
      <c r="B17" s="110"/>
      <c r="C17" s="111"/>
      <c r="G17" s="110"/>
      <c r="H17" s="110"/>
      <c r="I17" s="116"/>
    </row>
    <row r="18" spans="1:13" s="114" customFormat="1" ht="15" x14ac:dyDescent="0.25">
      <c r="B18" s="110"/>
      <c r="C18" s="111"/>
      <c r="G18" s="110"/>
      <c r="H18" s="110"/>
      <c r="I18" s="116"/>
    </row>
    <row r="19" spans="1:13" ht="14.25" customHeight="1" x14ac:dyDescent="0.2">
      <c r="A19" s="231" t="s">
        <v>0</v>
      </c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3"/>
    </row>
    <row r="20" spans="1:13" ht="29.25" customHeight="1" x14ac:dyDescent="0.2">
      <c r="A20" s="228" t="s">
        <v>1</v>
      </c>
      <c r="B20" s="230"/>
      <c r="C20" s="19" t="s">
        <v>2</v>
      </c>
      <c r="D20" s="19" t="s">
        <v>3</v>
      </c>
      <c r="E20" s="228" t="s">
        <v>4</v>
      </c>
      <c r="F20" s="229"/>
      <c r="G20" s="230"/>
      <c r="H20" s="228" t="s">
        <v>5</v>
      </c>
      <c r="I20" s="230"/>
      <c r="J20" s="19" t="s">
        <v>6</v>
      </c>
      <c r="K20" s="19" t="s">
        <v>7</v>
      </c>
      <c r="L20" s="19" t="s">
        <v>8</v>
      </c>
      <c r="M20" s="19" t="s">
        <v>9</v>
      </c>
    </row>
    <row r="21" spans="1:13" s="28" customFormat="1" ht="30" customHeight="1" x14ac:dyDescent="0.2">
      <c r="A21" s="186" t="s">
        <v>275</v>
      </c>
      <c r="B21" s="187"/>
      <c r="C21" s="24" t="s">
        <v>276</v>
      </c>
      <c r="D21" s="25" t="s">
        <v>157</v>
      </c>
      <c r="E21" s="188">
        <v>602435852867</v>
      </c>
      <c r="F21" s="189"/>
      <c r="G21" s="190"/>
      <c r="H21" s="191"/>
      <c r="I21" s="192"/>
      <c r="J21" s="8">
        <v>11.99</v>
      </c>
      <c r="K21" s="12"/>
      <c r="L21" s="12"/>
      <c r="M21" s="12"/>
    </row>
    <row r="22" spans="1:13" s="28" customFormat="1" ht="30" customHeight="1" x14ac:dyDescent="0.2">
      <c r="A22" s="194" t="s">
        <v>277</v>
      </c>
      <c r="B22" s="195"/>
      <c r="C22" s="27" t="s">
        <v>276</v>
      </c>
      <c r="D22" s="26" t="s">
        <v>157</v>
      </c>
      <c r="E22" s="196">
        <v>617884947620</v>
      </c>
      <c r="F22" s="197"/>
      <c r="G22" s="198"/>
      <c r="H22" s="199"/>
      <c r="I22" s="200"/>
      <c r="J22" s="7">
        <v>11.99</v>
      </c>
      <c r="K22" s="13"/>
      <c r="L22" s="13"/>
      <c r="M22" s="13"/>
    </row>
    <row r="23" spans="1:13" s="28" customFormat="1" ht="30" customHeight="1" x14ac:dyDescent="0.2">
      <c r="A23" s="186" t="s">
        <v>278</v>
      </c>
      <c r="B23" s="187"/>
      <c r="C23" s="24" t="s">
        <v>276</v>
      </c>
      <c r="D23" s="25" t="s">
        <v>279</v>
      </c>
      <c r="E23" s="188">
        <v>617884947798</v>
      </c>
      <c r="F23" s="189"/>
      <c r="G23" s="190"/>
      <c r="H23" s="191"/>
      <c r="I23" s="192"/>
      <c r="J23" s="8">
        <v>19.989999999999998</v>
      </c>
      <c r="K23" s="12"/>
      <c r="L23" s="12"/>
      <c r="M23" s="12"/>
    </row>
    <row r="24" spans="1:13" s="28" customFormat="1" ht="30" customHeight="1" x14ac:dyDescent="0.2">
      <c r="A24" s="194" t="s">
        <v>280</v>
      </c>
      <c r="B24" s="195"/>
      <c r="C24" s="27" t="s">
        <v>281</v>
      </c>
      <c r="D24" s="26" t="s">
        <v>157</v>
      </c>
      <c r="E24" s="196">
        <v>738597274022</v>
      </c>
      <c r="F24" s="197"/>
      <c r="G24" s="198"/>
      <c r="H24" s="199"/>
      <c r="I24" s="200"/>
      <c r="J24" s="7">
        <v>11.99</v>
      </c>
      <c r="K24" s="13"/>
      <c r="L24" s="13"/>
      <c r="M24" s="13"/>
    </row>
    <row r="25" spans="1:13" s="28" customFormat="1" ht="30" customHeight="1" x14ac:dyDescent="0.2">
      <c r="A25" s="186" t="s">
        <v>282</v>
      </c>
      <c r="B25" s="187"/>
      <c r="C25" s="24" t="s">
        <v>283</v>
      </c>
      <c r="D25" s="25" t="s">
        <v>157</v>
      </c>
      <c r="E25" s="188">
        <v>602435932378</v>
      </c>
      <c r="F25" s="189"/>
      <c r="G25" s="190"/>
      <c r="H25" s="191"/>
      <c r="I25" s="192"/>
      <c r="J25" s="8">
        <v>11.99</v>
      </c>
      <c r="K25" s="12"/>
      <c r="L25" s="12"/>
      <c r="M25" s="12"/>
    </row>
    <row r="26" spans="1:13" s="28" customFormat="1" ht="30" customHeight="1" x14ac:dyDescent="0.2">
      <c r="A26" s="194" t="s">
        <v>284</v>
      </c>
      <c r="B26" s="195"/>
      <c r="C26" s="27" t="s">
        <v>285</v>
      </c>
      <c r="D26" s="26" t="s">
        <v>157</v>
      </c>
      <c r="E26" s="196">
        <v>602508062674</v>
      </c>
      <c r="F26" s="197"/>
      <c r="G26" s="198"/>
      <c r="H26" s="199"/>
      <c r="I26" s="200"/>
      <c r="J26" s="7">
        <v>13.99</v>
      </c>
      <c r="K26" s="13"/>
      <c r="L26" s="13"/>
      <c r="M26" s="13"/>
    </row>
  </sheetData>
  <mergeCells count="24">
    <mergeCell ref="G1:M1"/>
    <mergeCell ref="G2:M5"/>
    <mergeCell ref="A19:M19"/>
    <mergeCell ref="A20:B20"/>
    <mergeCell ref="E20:G20"/>
    <mergeCell ref="H20:I20"/>
    <mergeCell ref="A21:B21"/>
    <mergeCell ref="E21:G21"/>
    <mergeCell ref="H21:I21"/>
    <mergeCell ref="A22:B22"/>
    <mergeCell ref="E22:G22"/>
    <mergeCell ref="H22:I22"/>
    <mergeCell ref="A23:B23"/>
    <mergeCell ref="E23:G23"/>
    <mergeCell ref="H23:I23"/>
    <mergeCell ref="A24:B24"/>
    <mergeCell ref="E24:G24"/>
    <mergeCell ref="H24:I24"/>
    <mergeCell ref="A25:B25"/>
    <mergeCell ref="E25:G25"/>
    <mergeCell ref="H25:I25"/>
    <mergeCell ref="A26:B26"/>
    <mergeCell ref="E26:G26"/>
    <mergeCell ref="H26:I26"/>
  </mergeCells>
  <pageMargins left="0.7" right="0.7" top="0.75" bottom="0.75" header="0.3" footer="0.3"/>
  <pageSetup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5"/>
  <sheetViews>
    <sheetView topLeftCell="A13" workbookViewId="0">
      <selection activeCell="A22" sqref="A22:XFD25"/>
    </sheetView>
  </sheetViews>
  <sheetFormatPr defaultRowHeight="12.75" x14ac:dyDescent="0.2"/>
  <cols>
    <col min="1" max="1" width="11.83203125" customWidth="1"/>
    <col min="2" max="2" width="18.8320312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640625" customWidth="1"/>
    <col min="9" max="9" width="4.1640625" customWidth="1"/>
    <col min="10" max="10" width="10.83203125" customWidth="1"/>
    <col min="11" max="11" width="10.6640625" customWidth="1"/>
    <col min="12" max="12" width="8.1640625" customWidth="1"/>
    <col min="13" max="13" width="10.6640625" customWidth="1"/>
    <col min="14" max="14" width="7.1640625" customWidth="1"/>
    <col min="15" max="15" width="2.5" customWidth="1"/>
  </cols>
  <sheetData>
    <row r="1" spans="2:13" s="3" customFormat="1" ht="66" customHeight="1" thickBot="1" x14ac:dyDescent="0.35">
      <c r="B1" s="4"/>
      <c r="C1" s="5"/>
      <c r="D1" s="2"/>
      <c r="E1" s="2"/>
      <c r="F1" s="2"/>
      <c r="G1" s="201" t="s">
        <v>32</v>
      </c>
      <c r="H1" s="202"/>
      <c r="I1" s="202"/>
      <c r="J1" s="202"/>
      <c r="K1" s="202"/>
      <c r="L1" s="202"/>
      <c r="M1" s="203"/>
    </row>
    <row r="2" spans="2:13" s="3" customFormat="1" ht="13.15" customHeight="1" x14ac:dyDescent="0.2">
      <c r="B2" s="4"/>
      <c r="D2" s="4"/>
      <c r="E2" s="15"/>
      <c r="F2" s="4"/>
      <c r="G2" s="204" t="s">
        <v>20</v>
      </c>
      <c r="H2" s="205"/>
      <c r="I2" s="205"/>
      <c r="J2" s="205"/>
      <c r="K2" s="205"/>
      <c r="L2" s="205"/>
      <c r="M2" s="206"/>
    </row>
    <row r="3" spans="2:13" s="3" customFormat="1" x14ac:dyDescent="0.2">
      <c r="B3" s="4"/>
      <c r="D3" s="4"/>
      <c r="E3" s="15"/>
      <c r="F3" s="4"/>
      <c r="G3" s="207"/>
      <c r="H3" s="208"/>
      <c r="I3" s="208"/>
      <c r="J3" s="208"/>
      <c r="K3" s="208"/>
      <c r="L3" s="208"/>
      <c r="M3" s="209"/>
    </row>
    <row r="4" spans="2:13" s="3" customFormat="1" x14ac:dyDescent="0.2">
      <c r="B4" s="4"/>
      <c r="D4" s="4"/>
      <c r="E4" s="15"/>
      <c r="F4" s="4"/>
      <c r="G4" s="207"/>
      <c r="H4" s="208"/>
      <c r="I4" s="208"/>
      <c r="J4" s="208"/>
      <c r="K4" s="208"/>
      <c r="L4" s="208"/>
      <c r="M4" s="209"/>
    </row>
    <row r="5" spans="2:13" s="3" customFormat="1" ht="24" customHeight="1" thickBot="1" x14ac:dyDescent="0.25">
      <c r="B5" s="4"/>
      <c r="D5" s="4"/>
      <c r="E5" s="15"/>
      <c r="F5" s="4"/>
      <c r="G5" s="245"/>
      <c r="H5" s="246"/>
      <c r="I5" s="246"/>
      <c r="J5" s="246"/>
      <c r="K5" s="246"/>
      <c r="L5" s="246"/>
      <c r="M5" s="247"/>
    </row>
    <row r="6" spans="2:13" s="3" customFormat="1" x14ac:dyDescent="0.2">
      <c r="B6" s="4"/>
      <c r="E6" s="14"/>
      <c r="G6" s="4"/>
      <c r="H6" s="4"/>
    </row>
    <row r="7" spans="2:13" s="3" customFormat="1" x14ac:dyDescent="0.2">
      <c r="B7" s="4"/>
      <c r="E7" s="14"/>
      <c r="G7" s="4"/>
      <c r="H7" s="4"/>
    </row>
    <row r="8" spans="2:13" s="3" customFormat="1" x14ac:dyDescent="0.2">
      <c r="B8" s="4"/>
      <c r="E8" s="14"/>
      <c r="G8" s="4"/>
      <c r="H8" s="4"/>
    </row>
    <row r="9" spans="2:13" s="3" customFormat="1" x14ac:dyDescent="0.2">
      <c r="B9" s="4"/>
      <c r="E9" s="14"/>
      <c r="G9" s="4"/>
      <c r="H9" s="4"/>
    </row>
    <row r="10" spans="2:13" s="3" customFormat="1" x14ac:dyDescent="0.2">
      <c r="B10" s="4"/>
      <c r="E10" s="14"/>
      <c r="G10" s="4"/>
      <c r="H10" s="4"/>
    </row>
    <row r="11" spans="2:13" s="3" customFormat="1" x14ac:dyDescent="0.2">
      <c r="B11" s="4"/>
      <c r="E11" s="14"/>
      <c r="G11" s="4"/>
      <c r="H11" s="4"/>
    </row>
    <row r="12" spans="2:13" s="3" customFormat="1" x14ac:dyDescent="0.2">
      <c r="B12" s="4"/>
      <c r="E12" s="14"/>
      <c r="G12" s="4"/>
      <c r="H12" s="4"/>
    </row>
    <row r="13" spans="2:13" s="3" customFormat="1" x14ac:dyDescent="0.2">
      <c r="B13" s="4"/>
      <c r="E13" s="14"/>
      <c r="G13" s="4"/>
      <c r="H13" s="4"/>
    </row>
    <row r="14" spans="2:13" s="3" customFormat="1" x14ac:dyDescent="0.2">
      <c r="B14" s="4"/>
      <c r="E14" s="14"/>
      <c r="G14" s="4"/>
      <c r="H14" s="4"/>
    </row>
    <row r="15" spans="2:13" s="3" customFormat="1" x14ac:dyDescent="0.2">
      <c r="B15" s="4"/>
      <c r="E15" s="14"/>
      <c r="G15" s="4"/>
      <c r="H15" s="4"/>
    </row>
    <row r="16" spans="2:13" s="3" customFormat="1" x14ac:dyDescent="0.2">
      <c r="B16" s="4"/>
      <c r="E16" s="14"/>
      <c r="G16" s="4"/>
      <c r="H16" s="4"/>
    </row>
    <row r="17" spans="1:13" s="3" customFormat="1" x14ac:dyDescent="0.2">
      <c r="B17" s="4"/>
      <c r="E17" s="14"/>
      <c r="G17" s="4"/>
      <c r="H17" s="4"/>
    </row>
    <row r="18" spans="1:13" s="3" customFormat="1" x14ac:dyDescent="0.2">
      <c r="A18" s="14"/>
      <c r="B18" s="15"/>
      <c r="C18" s="14"/>
      <c r="D18" s="14"/>
      <c r="E18" s="14"/>
      <c r="G18" s="4"/>
      <c r="H18" s="15"/>
      <c r="I18" s="14"/>
      <c r="J18" s="14"/>
      <c r="K18" s="14"/>
      <c r="L18" s="14"/>
      <c r="M18" s="14"/>
    </row>
    <row r="19" spans="1:13" s="3" customFormat="1" x14ac:dyDescent="0.2">
      <c r="A19" s="14"/>
      <c r="B19" s="15"/>
      <c r="C19" s="14"/>
      <c r="D19" s="14"/>
      <c r="E19" s="14"/>
      <c r="G19" s="4"/>
      <c r="H19" s="15"/>
      <c r="I19" s="14"/>
      <c r="J19" s="14"/>
      <c r="K19" s="14"/>
      <c r="L19" s="14"/>
      <c r="M19" s="14"/>
    </row>
    <row r="20" spans="1:13" ht="14.25" customHeight="1" x14ac:dyDescent="0.2">
      <c r="A20" s="216" t="s">
        <v>0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8"/>
    </row>
    <row r="21" spans="1:13" ht="29.25" customHeight="1" x14ac:dyDescent="0.2">
      <c r="A21" s="213" t="s">
        <v>1</v>
      </c>
      <c r="B21" s="215"/>
      <c r="C21" s="1" t="s">
        <v>2</v>
      </c>
      <c r="D21" s="1" t="s">
        <v>3</v>
      </c>
      <c r="E21" s="213" t="s">
        <v>4</v>
      </c>
      <c r="F21" s="214"/>
      <c r="G21" s="215"/>
      <c r="H21" s="213" t="s">
        <v>5</v>
      </c>
      <c r="I21" s="215"/>
      <c r="J21" s="1" t="s">
        <v>6</v>
      </c>
      <c r="K21" s="1" t="s">
        <v>7</v>
      </c>
      <c r="L21" s="1" t="s">
        <v>8</v>
      </c>
      <c r="M21" s="1" t="s">
        <v>9</v>
      </c>
    </row>
    <row r="22" spans="1:13" s="9" customFormat="1" ht="30" customHeight="1" x14ac:dyDescent="0.2">
      <c r="A22" s="186" t="s">
        <v>55</v>
      </c>
      <c r="B22" s="187"/>
      <c r="C22" s="10"/>
      <c r="D22" s="10"/>
      <c r="E22" s="219">
        <v>96069231509</v>
      </c>
      <c r="F22" s="220"/>
      <c r="G22" s="221"/>
      <c r="H22" s="191"/>
      <c r="I22" s="192"/>
      <c r="J22" s="8">
        <v>16.989999999999998</v>
      </c>
      <c r="K22" s="12"/>
      <c r="L22" s="12"/>
      <c r="M22" s="12"/>
    </row>
    <row r="23" spans="1:13" s="9" customFormat="1" ht="30" customHeight="1" x14ac:dyDescent="0.2">
      <c r="A23" s="194" t="s">
        <v>56</v>
      </c>
      <c r="B23" s="195"/>
      <c r="C23" s="11"/>
      <c r="D23" s="11"/>
      <c r="E23" s="222">
        <v>96069231264</v>
      </c>
      <c r="F23" s="223"/>
      <c r="G23" s="224"/>
      <c r="H23" s="199"/>
      <c r="I23" s="200"/>
      <c r="J23" s="7">
        <v>24.99</v>
      </c>
      <c r="K23" s="13"/>
      <c r="L23" s="13"/>
      <c r="M23" s="13"/>
    </row>
    <row r="24" spans="1:13" ht="30" customHeight="1" x14ac:dyDescent="0.2">
      <c r="A24" s="186" t="s">
        <v>57</v>
      </c>
      <c r="B24" s="187"/>
      <c r="C24" s="10"/>
      <c r="D24" s="10"/>
      <c r="E24" s="219">
        <v>96069574651</v>
      </c>
      <c r="F24" s="220"/>
      <c r="G24" s="221"/>
      <c r="H24" s="191"/>
      <c r="I24" s="192"/>
      <c r="J24" s="8">
        <v>49.99</v>
      </c>
      <c r="K24" s="12"/>
      <c r="L24" s="12"/>
      <c r="M24" s="12"/>
    </row>
    <row r="25" spans="1:13" ht="30" customHeight="1" x14ac:dyDescent="0.2">
      <c r="A25" s="194" t="s">
        <v>58</v>
      </c>
      <c r="B25" s="195"/>
      <c r="C25" s="11"/>
      <c r="D25" s="11"/>
      <c r="E25" s="222">
        <v>96069631668</v>
      </c>
      <c r="F25" s="223"/>
      <c r="G25" s="224"/>
      <c r="H25" s="199"/>
      <c r="I25" s="200"/>
      <c r="J25" s="7">
        <v>31.99</v>
      </c>
      <c r="K25" s="13"/>
      <c r="L25" s="13"/>
      <c r="M25" s="13"/>
    </row>
  </sheetData>
  <mergeCells count="18">
    <mergeCell ref="A20:M20"/>
    <mergeCell ref="A21:B21"/>
    <mergeCell ref="H21:I21"/>
    <mergeCell ref="G1:M1"/>
    <mergeCell ref="G2:M5"/>
    <mergeCell ref="E21:G21"/>
    <mergeCell ref="A22:B22"/>
    <mergeCell ref="H22:I22"/>
    <mergeCell ref="A23:B23"/>
    <mergeCell ref="H23:I23"/>
    <mergeCell ref="E22:G22"/>
    <mergeCell ref="E23:G23"/>
    <mergeCell ref="A24:B24"/>
    <mergeCell ref="E24:G24"/>
    <mergeCell ref="H24:I24"/>
    <mergeCell ref="A25:B25"/>
    <mergeCell ref="E25:G25"/>
    <mergeCell ref="H25:I25"/>
  </mergeCells>
  <pageMargins left="0.7" right="0.7" top="0.75" bottom="0.75" header="0.3" footer="0.3"/>
  <pageSetup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6BC16-9F0F-4D16-8679-13EF33E53060}">
  <sheetPr>
    <pageSetUpPr fitToPage="1"/>
  </sheetPr>
  <dimension ref="A1:M29"/>
  <sheetViews>
    <sheetView topLeftCell="A13" zoomScaleNormal="100" workbookViewId="0">
      <selection activeCell="J24" sqref="J24"/>
    </sheetView>
  </sheetViews>
  <sheetFormatPr defaultColWidth="8.83203125" defaultRowHeight="12.75" x14ac:dyDescent="0.2"/>
  <cols>
    <col min="1" max="1" width="11.83203125" style="9" customWidth="1"/>
    <col min="2" max="2" width="18.83203125" style="9" customWidth="1"/>
    <col min="3" max="3" width="16.6640625" style="9" customWidth="1"/>
    <col min="4" max="4" width="8" style="9" customWidth="1"/>
    <col min="5" max="5" width="2.6640625" style="9" customWidth="1"/>
    <col min="6" max="6" width="4" style="9" customWidth="1"/>
    <col min="7" max="7" width="12" style="9" customWidth="1"/>
    <col min="8" max="8" width="2.1640625" style="9" customWidth="1"/>
    <col min="9" max="9" width="4.1640625" style="9" customWidth="1"/>
    <col min="10" max="10" width="10.83203125" style="9" customWidth="1"/>
    <col min="11" max="11" width="10.6640625" style="9" customWidth="1"/>
    <col min="12" max="12" width="8.1640625" style="9" customWidth="1"/>
    <col min="13" max="13" width="10.6640625" style="9" customWidth="1"/>
    <col min="14" max="14" width="7.1640625" style="9" customWidth="1"/>
    <col min="15" max="16384" width="8.83203125" style="9"/>
  </cols>
  <sheetData>
    <row r="1" spans="4:13" s="14" customFormat="1" ht="61.5" customHeight="1" thickBot="1" x14ac:dyDescent="0.35">
      <c r="D1" s="2"/>
      <c r="E1" s="2"/>
      <c r="F1" s="2"/>
      <c r="G1" s="201" t="s">
        <v>31</v>
      </c>
      <c r="H1" s="202"/>
      <c r="I1" s="202"/>
      <c r="J1" s="202"/>
      <c r="K1" s="202"/>
      <c r="L1" s="202"/>
      <c r="M1" s="203"/>
    </row>
    <row r="2" spans="4:13" s="14" customFormat="1" ht="15" customHeight="1" x14ac:dyDescent="0.2">
      <c r="D2" s="6"/>
      <c r="E2" s="6"/>
      <c r="F2" s="6"/>
      <c r="G2" s="204" t="s">
        <v>15</v>
      </c>
      <c r="H2" s="205"/>
      <c r="I2" s="205"/>
      <c r="J2" s="205"/>
      <c r="K2" s="205"/>
      <c r="L2" s="205"/>
      <c r="M2" s="206"/>
    </row>
    <row r="3" spans="4:13" s="14" customFormat="1" ht="14.45" customHeight="1" x14ac:dyDescent="0.2">
      <c r="D3" s="6"/>
      <c r="E3" s="6"/>
      <c r="F3" s="6"/>
      <c r="G3" s="207"/>
      <c r="H3" s="208"/>
      <c r="I3" s="208"/>
      <c r="J3" s="208"/>
      <c r="K3" s="208"/>
      <c r="L3" s="208"/>
      <c r="M3" s="209"/>
    </row>
    <row r="4" spans="4:13" s="14" customFormat="1" ht="27" customHeight="1" thickBot="1" x14ac:dyDescent="0.25">
      <c r="D4" s="6"/>
      <c r="E4" s="6"/>
      <c r="F4" s="6"/>
      <c r="G4" s="210"/>
      <c r="H4" s="211"/>
      <c r="I4" s="211"/>
      <c r="J4" s="211"/>
      <c r="K4" s="211"/>
      <c r="L4" s="211"/>
      <c r="M4" s="212"/>
    </row>
    <row r="5" spans="4:13" s="14" customFormat="1" x14ac:dyDescent="0.2">
      <c r="D5" s="15"/>
      <c r="E5" s="15"/>
      <c r="G5" s="18"/>
      <c r="H5" s="18"/>
    </row>
    <row r="6" spans="4:13" s="14" customFormat="1" x14ac:dyDescent="0.2">
      <c r="D6" s="15"/>
      <c r="E6" s="15"/>
      <c r="H6" s="15"/>
    </row>
    <row r="7" spans="4:13" s="14" customFormat="1" x14ac:dyDescent="0.2">
      <c r="D7" s="15"/>
      <c r="E7" s="15"/>
      <c r="H7" s="15"/>
    </row>
    <row r="8" spans="4:13" s="14" customFormat="1" x14ac:dyDescent="0.2">
      <c r="D8" s="15"/>
      <c r="E8" s="15"/>
      <c r="H8" s="15"/>
    </row>
    <row r="9" spans="4:13" s="14" customFormat="1" x14ac:dyDescent="0.2">
      <c r="D9" s="15"/>
      <c r="E9" s="15"/>
      <c r="H9" s="15"/>
    </row>
    <row r="10" spans="4:13" s="14" customFormat="1" x14ac:dyDescent="0.2">
      <c r="D10" s="15"/>
      <c r="E10" s="15"/>
      <c r="H10" s="15"/>
    </row>
    <row r="11" spans="4:13" s="14" customFormat="1" x14ac:dyDescent="0.2">
      <c r="D11" s="15"/>
      <c r="E11" s="15"/>
      <c r="H11" s="15"/>
    </row>
    <row r="12" spans="4:13" s="14" customFormat="1" x14ac:dyDescent="0.2">
      <c r="D12" s="15"/>
      <c r="E12" s="15"/>
      <c r="H12" s="15"/>
    </row>
    <row r="13" spans="4:13" s="14" customFormat="1" x14ac:dyDescent="0.2">
      <c r="D13" s="15"/>
      <c r="E13" s="15"/>
      <c r="H13" s="15"/>
    </row>
    <row r="14" spans="4:13" s="14" customFormat="1" x14ac:dyDescent="0.2">
      <c r="D14" s="15"/>
      <c r="E14" s="15"/>
      <c r="H14" s="15"/>
    </row>
    <row r="15" spans="4:13" s="14" customFormat="1" x14ac:dyDescent="0.2">
      <c r="D15" s="15"/>
      <c r="E15" s="15"/>
      <c r="H15" s="15"/>
    </row>
    <row r="16" spans="4:13" s="14" customFormat="1" x14ac:dyDescent="0.2">
      <c r="D16" s="15"/>
      <c r="E16" s="15"/>
      <c r="H16" s="15"/>
    </row>
    <row r="17" spans="1:13" s="14" customFormat="1" x14ac:dyDescent="0.2">
      <c r="D17" s="15"/>
      <c r="E17" s="15"/>
      <c r="H17" s="15"/>
    </row>
    <row r="18" spans="1:13" ht="14.25" customHeight="1" x14ac:dyDescent="0.2">
      <c r="A18" s="231" t="s">
        <v>0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3"/>
    </row>
    <row r="19" spans="1:13" ht="29.25" customHeight="1" x14ac:dyDescent="0.2">
      <c r="A19" s="228" t="s">
        <v>1</v>
      </c>
      <c r="B19" s="230"/>
      <c r="C19" s="19" t="s">
        <v>2</v>
      </c>
      <c r="D19" s="19" t="s">
        <v>3</v>
      </c>
      <c r="E19" s="228" t="s">
        <v>4</v>
      </c>
      <c r="F19" s="229"/>
      <c r="G19" s="230"/>
      <c r="H19" s="228" t="s">
        <v>5</v>
      </c>
      <c r="I19" s="230"/>
      <c r="J19" s="19" t="s">
        <v>6</v>
      </c>
      <c r="K19" s="19" t="s">
        <v>7</v>
      </c>
      <c r="L19" s="19" t="s">
        <v>8</v>
      </c>
      <c r="M19" s="19" t="s">
        <v>9</v>
      </c>
    </row>
    <row r="20" spans="1:13" s="28" customFormat="1" ht="30" customHeight="1" x14ac:dyDescent="0.2">
      <c r="A20" s="186" t="s">
        <v>59</v>
      </c>
      <c r="B20" s="187"/>
      <c r="C20" s="10"/>
      <c r="D20" s="12"/>
      <c r="E20" s="188">
        <v>1220000137011</v>
      </c>
      <c r="F20" s="189"/>
      <c r="G20" s="190"/>
      <c r="H20" s="191"/>
      <c r="I20" s="192"/>
      <c r="J20" s="8">
        <v>24.99</v>
      </c>
      <c r="K20" s="12"/>
      <c r="L20" s="12"/>
      <c r="M20" s="12"/>
    </row>
    <row r="21" spans="1:13" s="28" customFormat="1" ht="30" customHeight="1" x14ac:dyDescent="0.2">
      <c r="A21" s="194" t="s">
        <v>60</v>
      </c>
      <c r="B21" s="195"/>
      <c r="C21" s="11"/>
      <c r="D21" s="13"/>
      <c r="E21" s="196">
        <v>1220000133648</v>
      </c>
      <c r="F21" s="197"/>
      <c r="G21" s="198"/>
      <c r="H21" s="199"/>
      <c r="I21" s="200"/>
      <c r="J21" s="7">
        <v>29.99</v>
      </c>
      <c r="K21" s="13"/>
      <c r="L21" s="13"/>
      <c r="M21" s="13"/>
    </row>
    <row r="22" spans="1:13" s="28" customFormat="1" ht="30" customHeight="1" x14ac:dyDescent="0.2">
      <c r="A22" s="186" t="s">
        <v>61</v>
      </c>
      <c r="B22" s="187"/>
      <c r="C22" s="10"/>
      <c r="D22" s="25" t="s">
        <v>62</v>
      </c>
      <c r="E22" s="188">
        <v>9781642724905</v>
      </c>
      <c r="F22" s="189"/>
      <c r="G22" s="190"/>
      <c r="H22" s="191"/>
      <c r="I22" s="192"/>
      <c r="J22" s="8">
        <v>12.99</v>
      </c>
      <c r="K22" s="12"/>
      <c r="L22" s="12"/>
      <c r="M22" s="12"/>
    </row>
    <row r="23" spans="1:13" s="28" customFormat="1" ht="30" customHeight="1" x14ac:dyDescent="0.2">
      <c r="A23" s="194" t="s">
        <v>63</v>
      </c>
      <c r="B23" s="195"/>
      <c r="C23" s="11"/>
      <c r="D23" s="13"/>
      <c r="E23" s="196">
        <v>1220000137721</v>
      </c>
      <c r="F23" s="197"/>
      <c r="G23" s="198"/>
      <c r="H23" s="199"/>
      <c r="I23" s="200"/>
      <c r="J23" s="7">
        <v>24.99</v>
      </c>
      <c r="K23" s="13"/>
      <c r="L23" s="13"/>
      <c r="M23" s="13"/>
    </row>
    <row r="24" spans="1:13" s="28" customFormat="1" ht="30" customHeight="1" x14ac:dyDescent="0.2">
      <c r="A24" s="186" t="s">
        <v>64</v>
      </c>
      <c r="B24" s="187"/>
      <c r="C24" s="10"/>
      <c r="D24" s="12"/>
      <c r="E24" s="188">
        <v>1220000136564</v>
      </c>
      <c r="F24" s="189"/>
      <c r="G24" s="190"/>
      <c r="H24" s="191"/>
      <c r="I24" s="192"/>
      <c r="J24" s="8">
        <v>24.99</v>
      </c>
      <c r="K24" s="12"/>
      <c r="L24" s="12"/>
      <c r="M24" s="12"/>
    </row>
    <row r="25" spans="1:13" s="28" customFormat="1" ht="30" customHeight="1" x14ac:dyDescent="0.2">
      <c r="A25" s="194" t="s">
        <v>65</v>
      </c>
      <c r="B25" s="195"/>
      <c r="C25" s="11"/>
      <c r="D25" s="13"/>
      <c r="E25" s="196">
        <v>1220000136557</v>
      </c>
      <c r="F25" s="197"/>
      <c r="G25" s="198"/>
      <c r="H25" s="199"/>
      <c r="I25" s="200"/>
      <c r="J25" s="7">
        <v>24.99</v>
      </c>
      <c r="K25" s="13"/>
      <c r="L25" s="13"/>
      <c r="M25" s="13"/>
    </row>
    <row r="26" spans="1:13" s="28" customFormat="1" ht="30" customHeight="1" x14ac:dyDescent="0.2">
      <c r="A26" s="186" t="s">
        <v>66</v>
      </c>
      <c r="B26" s="187"/>
      <c r="C26" s="10"/>
      <c r="D26" s="12"/>
      <c r="E26" s="188">
        <v>1220000137103</v>
      </c>
      <c r="F26" s="189"/>
      <c r="G26" s="190"/>
      <c r="H26" s="191"/>
      <c r="I26" s="192"/>
      <c r="J26" s="8">
        <v>29.99</v>
      </c>
      <c r="K26" s="12"/>
      <c r="L26" s="12"/>
      <c r="M26" s="12"/>
    </row>
    <row r="27" spans="1:13" s="28" customFormat="1" ht="30" customHeight="1" x14ac:dyDescent="0.2">
      <c r="A27" s="194" t="s">
        <v>67</v>
      </c>
      <c r="B27" s="195"/>
      <c r="C27" s="11"/>
      <c r="D27" s="26" t="s">
        <v>62</v>
      </c>
      <c r="E27" s="196">
        <v>9781432134037</v>
      </c>
      <c r="F27" s="197"/>
      <c r="G27" s="198"/>
      <c r="H27" s="199"/>
      <c r="I27" s="200"/>
      <c r="J27" s="7">
        <v>19.989999999999998</v>
      </c>
      <c r="K27" s="13"/>
      <c r="L27" s="13"/>
      <c r="M27" s="13"/>
    </row>
    <row r="28" spans="1:13" s="28" customFormat="1" ht="30" customHeight="1" x14ac:dyDescent="0.2">
      <c r="A28" s="186" t="s">
        <v>68</v>
      </c>
      <c r="B28" s="187"/>
      <c r="C28" s="10"/>
      <c r="D28" s="12"/>
      <c r="E28" s="188">
        <v>1220000137387</v>
      </c>
      <c r="F28" s="189"/>
      <c r="G28" s="190"/>
      <c r="H28" s="191"/>
      <c r="I28" s="192"/>
      <c r="J28" s="8">
        <v>9.99</v>
      </c>
      <c r="K28" s="12"/>
      <c r="L28" s="12"/>
      <c r="M28" s="12"/>
    </row>
    <row r="29" spans="1:13" s="28" customFormat="1" ht="30" customHeight="1" x14ac:dyDescent="0.2">
      <c r="A29" s="194" t="s">
        <v>69</v>
      </c>
      <c r="B29" s="195"/>
      <c r="C29" s="11"/>
      <c r="D29" s="26" t="s">
        <v>62</v>
      </c>
      <c r="E29" s="196">
        <v>9781642726435</v>
      </c>
      <c r="F29" s="197"/>
      <c r="G29" s="198"/>
      <c r="H29" s="199"/>
      <c r="I29" s="200"/>
      <c r="J29" s="7">
        <v>29.99</v>
      </c>
      <c r="K29" s="13"/>
      <c r="L29" s="13"/>
      <c r="M29" s="13"/>
    </row>
  </sheetData>
  <mergeCells count="36">
    <mergeCell ref="A20:B20"/>
    <mergeCell ref="H20:I20"/>
    <mergeCell ref="A21:B21"/>
    <mergeCell ref="H21:I21"/>
    <mergeCell ref="A18:M18"/>
    <mergeCell ref="A19:B19"/>
    <mergeCell ref="H19:I19"/>
    <mergeCell ref="G1:M1"/>
    <mergeCell ref="G2:M4"/>
    <mergeCell ref="E19:G19"/>
    <mergeCell ref="E20:G20"/>
    <mergeCell ref="E21:G21"/>
    <mergeCell ref="A22:B22"/>
    <mergeCell ref="E22:G22"/>
    <mergeCell ref="H22:I22"/>
    <mergeCell ref="A23:B23"/>
    <mergeCell ref="E23:G23"/>
    <mergeCell ref="H23:I23"/>
    <mergeCell ref="A24:B24"/>
    <mergeCell ref="E24:G24"/>
    <mergeCell ref="H24:I24"/>
    <mergeCell ref="A25:B25"/>
    <mergeCell ref="E25:G25"/>
    <mergeCell ref="H25:I25"/>
    <mergeCell ref="A26:B26"/>
    <mergeCell ref="E26:G26"/>
    <mergeCell ref="H26:I26"/>
    <mergeCell ref="A27:B27"/>
    <mergeCell ref="E27:G27"/>
    <mergeCell ref="H27:I27"/>
    <mergeCell ref="A28:B28"/>
    <mergeCell ref="E28:G28"/>
    <mergeCell ref="H28:I28"/>
    <mergeCell ref="A29:B29"/>
    <mergeCell ref="E29:G29"/>
    <mergeCell ref="H29:I29"/>
  </mergeCells>
  <pageMargins left="0.7" right="0.7" top="0.75" bottom="0.75" header="0.3" footer="0.3"/>
  <pageSetup scale="8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8"/>
  <sheetViews>
    <sheetView topLeftCell="A11" workbookViewId="0">
      <selection activeCell="D20" sqref="D20:M28"/>
    </sheetView>
  </sheetViews>
  <sheetFormatPr defaultRowHeight="12.75" x14ac:dyDescent="0.2"/>
  <cols>
    <col min="1" max="1" width="11.83203125" customWidth="1"/>
    <col min="2" max="2" width="18.83203125" customWidth="1"/>
    <col min="3" max="3" width="16.6640625" customWidth="1"/>
    <col min="4" max="4" width="8" customWidth="1"/>
    <col min="5" max="5" width="2.6640625" customWidth="1"/>
    <col min="6" max="6" width="4" customWidth="1"/>
    <col min="7" max="7" width="12" customWidth="1"/>
    <col min="8" max="8" width="2.1640625" customWidth="1"/>
    <col min="9" max="9" width="4.1640625" customWidth="1"/>
    <col min="10" max="10" width="10.83203125" customWidth="1"/>
    <col min="11" max="11" width="10.6640625" customWidth="1"/>
    <col min="12" max="12" width="8.1640625" customWidth="1"/>
    <col min="13" max="13" width="10.6640625" customWidth="1"/>
    <col min="14" max="14" width="7.1640625" customWidth="1"/>
  </cols>
  <sheetData>
    <row r="1" spans="2:13" s="3" customFormat="1" ht="66" customHeight="1" thickBot="1" x14ac:dyDescent="0.35">
      <c r="B1" s="4"/>
      <c r="C1" s="5"/>
      <c r="D1" s="2"/>
      <c r="E1" s="2"/>
      <c r="F1" s="2"/>
      <c r="G1" s="201" t="s">
        <v>30</v>
      </c>
      <c r="H1" s="202"/>
      <c r="I1" s="202"/>
      <c r="J1" s="202"/>
      <c r="K1" s="202"/>
      <c r="L1" s="202"/>
      <c r="M1" s="203"/>
    </row>
    <row r="2" spans="2:13" s="3" customFormat="1" ht="13.15" customHeight="1" x14ac:dyDescent="0.2">
      <c r="B2" s="4"/>
      <c r="D2" s="4"/>
      <c r="E2" s="15"/>
      <c r="F2" s="4"/>
      <c r="G2" s="204" t="s">
        <v>21</v>
      </c>
      <c r="H2" s="205"/>
      <c r="I2" s="205"/>
      <c r="J2" s="205"/>
      <c r="K2" s="205"/>
      <c r="L2" s="205"/>
      <c r="M2" s="206"/>
    </row>
    <row r="3" spans="2:13" s="3" customFormat="1" x14ac:dyDescent="0.2">
      <c r="B3" s="4"/>
      <c r="D3" s="4"/>
      <c r="E3" s="15"/>
      <c r="F3" s="4"/>
      <c r="G3" s="207"/>
      <c r="H3" s="208"/>
      <c r="I3" s="208"/>
      <c r="J3" s="208"/>
      <c r="K3" s="208"/>
      <c r="L3" s="208"/>
      <c r="M3" s="209"/>
    </row>
    <row r="4" spans="2:13" s="3" customFormat="1" x14ac:dyDescent="0.2">
      <c r="B4" s="4"/>
      <c r="D4" s="4"/>
      <c r="E4" s="15"/>
      <c r="F4" s="4"/>
      <c r="G4" s="207"/>
      <c r="H4" s="208"/>
      <c r="I4" s="208"/>
      <c r="J4" s="208"/>
      <c r="K4" s="208"/>
      <c r="L4" s="208"/>
      <c r="M4" s="209"/>
    </row>
    <row r="5" spans="2:13" s="3" customFormat="1" ht="33.75" customHeight="1" thickBot="1" x14ac:dyDescent="0.25">
      <c r="B5" s="4"/>
      <c r="D5" s="4"/>
      <c r="E5" s="15"/>
      <c r="F5" s="4"/>
      <c r="G5" s="210"/>
      <c r="H5" s="211"/>
      <c r="I5" s="211"/>
      <c r="J5" s="211"/>
      <c r="K5" s="211"/>
      <c r="L5" s="211"/>
      <c r="M5" s="212"/>
    </row>
    <row r="6" spans="2:13" s="3" customFormat="1" x14ac:dyDescent="0.2">
      <c r="B6" s="4"/>
      <c r="E6" s="14"/>
      <c r="G6" s="4"/>
      <c r="H6" s="4"/>
      <c r="I6" s="4"/>
    </row>
    <row r="7" spans="2:13" s="3" customFormat="1" x14ac:dyDescent="0.2">
      <c r="B7" s="4"/>
      <c r="E7" s="14"/>
      <c r="G7" s="4"/>
      <c r="H7" s="4"/>
      <c r="I7" s="4"/>
    </row>
    <row r="8" spans="2:13" s="3" customFormat="1" x14ac:dyDescent="0.2">
      <c r="B8" s="4"/>
      <c r="E8" s="14"/>
      <c r="G8" s="4"/>
      <c r="H8" s="4"/>
      <c r="I8" s="4"/>
    </row>
    <row r="9" spans="2:13" s="3" customFormat="1" x14ac:dyDescent="0.2">
      <c r="B9" s="4"/>
      <c r="E9" s="14"/>
      <c r="G9" s="4"/>
      <c r="H9" s="4"/>
      <c r="I9" s="4"/>
    </row>
    <row r="10" spans="2:13" s="3" customFormat="1" x14ac:dyDescent="0.2">
      <c r="B10" s="4"/>
      <c r="E10" s="14"/>
      <c r="G10" s="4"/>
      <c r="H10" s="4"/>
      <c r="I10" s="4"/>
    </row>
    <row r="11" spans="2:13" s="3" customFormat="1" x14ac:dyDescent="0.2">
      <c r="B11" s="4"/>
      <c r="E11" s="14"/>
      <c r="G11" s="4"/>
      <c r="H11" s="4"/>
      <c r="I11" s="4"/>
    </row>
    <row r="12" spans="2:13" s="3" customFormat="1" x14ac:dyDescent="0.2">
      <c r="B12" s="4"/>
      <c r="E12" s="14"/>
      <c r="G12" s="4"/>
      <c r="H12" s="4"/>
      <c r="I12" s="4"/>
    </row>
    <row r="13" spans="2:13" s="3" customFormat="1" x14ac:dyDescent="0.2">
      <c r="B13" s="4"/>
      <c r="E13" s="14"/>
      <c r="G13" s="4"/>
      <c r="H13" s="4"/>
      <c r="I13" s="4"/>
    </row>
    <row r="14" spans="2:13" s="3" customFormat="1" x14ac:dyDescent="0.2">
      <c r="B14" s="4"/>
      <c r="E14" s="14"/>
      <c r="G14" s="4"/>
      <c r="H14" s="4"/>
      <c r="I14" s="4"/>
    </row>
    <row r="15" spans="2:13" s="3" customFormat="1" x14ac:dyDescent="0.2">
      <c r="B15" s="4"/>
      <c r="E15" s="14"/>
      <c r="G15" s="4"/>
      <c r="H15" s="4"/>
      <c r="I15" s="4"/>
    </row>
    <row r="16" spans="2:13" s="3" customFormat="1" x14ac:dyDescent="0.2">
      <c r="B16" s="4"/>
      <c r="E16" s="14"/>
      <c r="G16" s="4"/>
      <c r="H16" s="4"/>
      <c r="I16" s="4"/>
    </row>
    <row r="17" spans="1:14" s="3" customFormat="1" x14ac:dyDescent="0.2">
      <c r="B17" s="4"/>
      <c r="E17" s="14"/>
      <c r="G17" s="4"/>
      <c r="H17" s="4"/>
      <c r="I17" s="4"/>
    </row>
    <row r="18" spans="1:14" ht="14.25" customHeight="1" x14ac:dyDescent="0.2">
      <c r="A18" s="216" t="s">
        <v>0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8"/>
    </row>
    <row r="19" spans="1:14" ht="29.25" customHeight="1" x14ac:dyDescent="0.2">
      <c r="A19" s="213" t="s">
        <v>1</v>
      </c>
      <c r="B19" s="215"/>
      <c r="C19" s="1" t="s">
        <v>2</v>
      </c>
      <c r="D19" s="23" t="s">
        <v>3</v>
      </c>
      <c r="E19" s="248" t="s">
        <v>4</v>
      </c>
      <c r="F19" s="250"/>
      <c r="G19" s="249"/>
      <c r="H19" s="248" t="s">
        <v>5</v>
      </c>
      <c r="I19" s="249"/>
      <c r="J19" s="23" t="s">
        <v>6</v>
      </c>
      <c r="K19" s="23" t="s">
        <v>7</v>
      </c>
      <c r="L19" s="23" t="s">
        <v>8</v>
      </c>
      <c r="M19" s="23" t="s">
        <v>9</v>
      </c>
    </row>
    <row r="20" spans="1:14" s="28" customFormat="1" ht="30" customHeight="1" x14ac:dyDescent="0.2">
      <c r="A20" s="186" t="s">
        <v>70</v>
      </c>
      <c r="B20" s="187"/>
      <c r="C20" s="10"/>
      <c r="D20" s="12"/>
      <c r="E20" s="188">
        <v>886083963391</v>
      </c>
      <c r="F20" s="189"/>
      <c r="G20" s="190"/>
      <c r="H20" s="191"/>
      <c r="I20" s="192"/>
      <c r="J20" s="8">
        <v>14.99</v>
      </c>
      <c r="K20" s="12"/>
      <c r="L20" s="12"/>
      <c r="M20" s="12"/>
      <c r="N20" s="34"/>
    </row>
    <row r="21" spans="1:14" s="28" customFormat="1" ht="30" customHeight="1" x14ac:dyDescent="0.2">
      <c r="A21" s="194" t="s">
        <v>71</v>
      </c>
      <c r="B21" s="195"/>
      <c r="C21" s="11"/>
      <c r="D21" s="13"/>
      <c r="E21" s="196">
        <v>886083963414</v>
      </c>
      <c r="F21" s="197"/>
      <c r="G21" s="198"/>
      <c r="H21" s="199"/>
      <c r="I21" s="200"/>
      <c r="J21" s="7">
        <v>14.99</v>
      </c>
      <c r="K21" s="13"/>
      <c r="L21" s="13"/>
      <c r="M21" s="13"/>
      <c r="N21" s="34"/>
    </row>
    <row r="22" spans="1:14" s="28" customFormat="1" ht="30" customHeight="1" x14ac:dyDescent="0.2">
      <c r="A22" s="186" t="s">
        <v>72</v>
      </c>
      <c r="B22" s="187"/>
      <c r="C22" s="10"/>
      <c r="D22" s="12"/>
      <c r="E22" s="188">
        <v>886083956959</v>
      </c>
      <c r="F22" s="189"/>
      <c r="G22" s="190"/>
      <c r="H22" s="191"/>
      <c r="I22" s="192"/>
      <c r="J22" s="8">
        <v>10.99</v>
      </c>
      <c r="K22" s="12"/>
      <c r="L22" s="12"/>
      <c r="M22" s="12"/>
      <c r="N22" s="34"/>
    </row>
    <row r="23" spans="1:14" s="28" customFormat="1" ht="30" customHeight="1" x14ac:dyDescent="0.2">
      <c r="A23" s="194" t="s">
        <v>73</v>
      </c>
      <c r="B23" s="195"/>
      <c r="C23" s="11"/>
      <c r="D23" s="13"/>
      <c r="E23" s="196">
        <v>886083956973</v>
      </c>
      <c r="F23" s="197"/>
      <c r="G23" s="198"/>
      <c r="H23" s="199"/>
      <c r="I23" s="200"/>
      <c r="J23" s="7">
        <v>10.99</v>
      </c>
      <c r="K23" s="13"/>
      <c r="L23" s="13"/>
      <c r="M23" s="13"/>
      <c r="N23" s="34"/>
    </row>
    <row r="24" spans="1:14" s="28" customFormat="1" ht="30" customHeight="1" x14ac:dyDescent="0.2">
      <c r="A24" s="186" t="s">
        <v>74</v>
      </c>
      <c r="B24" s="187"/>
      <c r="C24" s="10"/>
      <c r="D24" s="12"/>
      <c r="E24" s="188">
        <v>886083963377</v>
      </c>
      <c r="F24" s="189"/>
      <c r="G24" s="190"/>
      <c r="H24" s="191"/>
      <c r="I24" s="192"/>
      <c r="J24" s="8">
        <v>14.99</v>
      </c>
      <c r="K24" s="12"/>
      <c r="L24" s="12"/>
      <c r="M24" s="12"/>
      <c r="N24" s="34"/>
    </row>
    <row r="25" spans="1:14" s="28" customFormat="1" ht="30" customHeight="1" x14ac:dyDescent="0.2">
      <c r="A25" s="194" t="s">
        <v>75</v>
      </c>
      <c r="B25" s="195"/>
      <c r="C25" s="11"/>
      <c r="D25" s="13"/>
      <c r="E25" s="196">
        <v>886083995507</v>
      </c>
      <c r="F25" s="197"/>
      <c r="G25" s="198"/>
      <c r="H25" s="199"/>
      <c r="I25" s="200"/>
      <c r="J25" s="7">
        <v>4.99</v>
      </c>
      <c r="K25" s="13"/>
      <c r="L25" s="13"/>
      <c r="M25" s="13"/>
      <c r="N25" s="34"/>
    </row>
    <row r="26" spans="1:14" s="28" customFormat="1" ht="30" customHeight="1" x14ac:dyDescent="0.2">
      <c r="A26" s="186" t="s">
        <v>76</v>
      </c>
      <c r="B26" s="187"/>
      <c r="C26" s="10"/>
      <c r="D26" s="12"/>
      <c r="E26" s="188">
        <v>886083995484</v>
      </c>
      <c r="F26" s="189"/>
      <c r="G26" s="190"/>
      <c r="H26" s="191"/>
      <c r="I26" s="192"/>
      <c r="J26" s="8">
        <v>4.99</v>
      </c>
      <c r="K26" s="12"/>
      <c r="L26" s="12"/>
      <c r="M26" s="12"/>
      <c r="N26" s="34"/>
    </row>
    <row r="27" spans="1:14" s="28" customFormat="1" ht="30" customHeight="1" x14ac:dyDescent="0.2">
      <c r="A27" s="194" t="s">
        <v>77</v>
      </c>
      <c r="B27" s="195"/>
      <c r="C27" s="11"/>
      <c r="D27" s="13"/>
      <c r="E27" s="196">
        <v>886083964947</v>
      </c>
      <c r="F27" s="197"/>
      <c r="G27" s="198"/>
      <c r="H27" s="199"/>
      <c r="I27" s="200"/>
      <c r="J27" s="7">
        <v>21.99</v>
      </c>
      <c r="K27" s="13"/>
      <c r="L27" s="13"/>
      <c r="M27" s="13"/>
      <c r="N27" s="34"/>
    </row>
    <row r="28" spans="1:14" s="28" customFormat="1" ht="30" customHeight="1" x14ac:dyDescent="0.2">
      <c r="A28" s="186" t="s">
        <v>78</v>
      </c>
      <c r="B28" s="187"/>
      <c r="C28" s="10"/>
      <c r="D28" s="12"/>
      <c r="E28" s="188">
        <v>886083964961</v>
      </c>
      <c r="F28" s="189"/>
      <c r="G28" s="190"/>
      <c r="H28" s="191"/>
      <c r="I28" s="192"/>
      <c r="J28" s="8">
        <v>21.99</v>
      </c>
      <c r="K28" s="12"/>
      <c r="L28" s="12"/>
      <c r="M28" s="12"/>
      <c r="N28" s="34"/>
    </row>
  </sheetData>
  <mergeCells count="33">
    <mergeCell ref="A18:M18"/>
    <mergeCell ref="A19:B19"/>
    <mergeCell ref="H19:I19"/>
    <mergeCell ref="G1:M1"/>
    <mergeCell ref="G2:M5"/>
    <mergeCell ref="E19:G19"/>
    <mergeCell ref="A20:B20"/>
    <mergeCell ref="H20:I20"/>
    <mergeCell ref="A21:B21"/>
    <mergeCell ref="H21:I21"/>
    <mergeCell ref="E20:G20"/>
    <mergeCell ref="E21:G21"/>
    <mergeCell ref="A22:B22"/>
    <mergeCell ref="E22:G22"/>
    <mergeCell ref="H22:I22"/>
    <mergeCell ref="A23:B23"/>
    <mergeCell ref="E23:G23"/>
    <mergeCell ref="H23:I23"/>
    <mergeCell ref="A24:B24"/>
    <mergeCell ref="E24:G24"/>
    <mergeCell ref="H24:I24"/>
    <mergeCell ref="A25:B25"/>
    <mergeCell ref="E25:G25"/>
    <mergeCell ref="H25:I25"/>
    <mergeCell ref="A28:B28"/>
    <mergeCell ref="E28:G28"/>
    <mergeCell ref="H28:I28"/>
    <mergeCell ref="A26:B26"/>
    <mergeCell ref="E26:G26"/>
    <mergeCell ref="H26:I26"/>
    <mergeCell ref="A27:B27"/>
    <mergeCell ref="E27:G27"/>
    <mergeCell ref="H27:I27"/>
  </mergeCells>
  <pageMargins left="0.7" right="0.7" top="0.75" bottom="0.75" header="0.3" footer="0.3"/>
  <pageSetup scale="8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4BC1B-7046-4530-984C-B66A5C279FAD}">
  <sheetPr>
    <pageSetUpPr fitToPage="1"/>
  </sheetPr>
  <dimension ref="A1:N22"/>
  <sheetViews>
    <sheetView zoomScaleNormal="100" workbookViewId="0">
      <selection activeCell="D21" sqref="D21:M22"/>
    </sheetView>
  </sheetViews>
  <sheetFormatPr defaultColWidth="8.83203125" defaultRowHeight="12.75" x14ac:dyDescent="0.2"/>
  <cols>
    <col min="1" max="1" width="11.83203125" style="9" customWidth="1"/>
    <col min="2" max="2" width="18.83203125" style="9" customWidth="1"/>
    <col min="3" max="3" width="16.6640625" style="9" customWidth="1"/>
    <col min="4" max="4" width="8" style="9" customWidth="1"/>
    <col min="5" max="5" width="2.6640625" style="9" customWidth="1"/>
    <col min="6" max="6" width="5.1640625" style="9" customWidth="1"/>
    <col min="7" max="7" width="12" style="9" customWidth="1"/>
    <col min="8" max="8" width="2.33203125" style="9" customWidth="1"/>
    <col min="9" max="9" width="6.6640625" style="9" customWidth="1"/>
    <col min="10" max="10" width="10.83203125" style="9" customWidth="1"/>
    <col min="11" max="11" width="10.6640625" style="9" customWidth="1"/>
    <col min="12" max="12" width="8.1640625" style="9" customWidth="1"/>
    <col min="13" max="13" width="10.6640625" style="9" customWidth="1"/>
    <col min="14" max="14" width="8.83203125" style="9"/>
    <col min="15" max="15" width="7.1640625" style="9" customWidth="1"/>
    <col min="16" max="16384" width="8.83203125" style="9"/>
  </cols>
  <sheetData>
    <row r="1" spans="2:13" s="14" customFormat="1" ht="72.75" customHeight="1" thickBot="1" x14ac:dyDescent="0.35">
      <c r="B1" s="15"/>
      <c r="C1" s="16"/>
      <c r="D1" s="2"/>
      <c r="E1" s="2"/>
      <c r="F1" s="2"/>
      <c r="G1" s="201" t="s">
        <v>29</v>
      </c>
      <c r="H1" s="202"/>
      <c r="I1" s="202"/>
      <c r="J1" s="202"/>
      <c r="K1" s="202"/>
      <c r="L1" s="202"/>
      <c r="M1" s="203"/>
    </row>
    <row r="2" spans="2:13" s="14" customFormat="1" ht="18.600000000000001" customHeight="1" x14ac:dyDescent="0.2">
      <c r="B2" s="15"/>
      <c r="D2" s="6"/>
      <c r="E2" s="6"/>
      <c r="F2" s="6"/>
      <c r="G2" s="204" t="s">
        <v>16</v>
      </c>
      <c r="H2" s="205"/>
      <c r="I2" s="205"/>
      <c r="J2" s="205"/>
      <c r="K2" s="205"/>
      <c r="L2" s="205"/>
      <c r="M2" s="206"/>
    </row>
    <row r="3" spans="2:13" s="14" customFormat="1" x14ac:dyDescent="0.2">
      <c r="B3" s="15"/>
      <c r="D3" s="6"/>
      <c r="E3" s="6"/>
      <c r="F3" s="6"/>
      <c r="G3" s="207"/>
      <c r="H3" s="208"/>
      <c r="I3" s="208"/>
      <c r="J3" s="208"/>
      <c r="K3" s="208"/>
      <c r="L3" s="208"/>
      <c r="M3" s="209"/>
    </row>
    <row r="4" spans="2:13" s="14" customFormat="1" x14ac:dyDescent="0.2">
      <c r="B4" s="15"/>
      <c r="D4" s="6"/>
      <c r="E4" s="6"/>
      <c r="F4" s="6"/>
      <c r="G4" s="207"/>
      <c r="H4" s="208"/>
      <c r="I4" s="208"/>
      <c r="J4" s="208"/>
      <c r="K4" s="208"/>
      <c r="L4" s="208"/>
      <c r="M4" s="209"/>
    </row>
    <row r="5" spans="2:13" s="14" customFormat="1" ht="20.25" customHeight="1" thickBot="1" x14ac:dyDescent="0.25">
      <c r="B5" s="15"/>
      <c r="D5" s="6"/>
      <c r="E5" s="6"/>
      <c r="F5" s="6"/>
      <c r="G5" s="210"/>
      <c r="H5" s="211"/>
      <c r="I5" s="211"/>
      <c r="J5" s="211"/>
      <c r="K5" s="211"/>
      <c r="L5" s="211"/>
      <c r="M5" s="212"/>
    </row>
    <row r="6" spans="2:13" s="14" customFormat="1" x14ac:dyDescent="0.2">
      <c r="B6" s="15"/>
      <c r="G6" s="15"/>
      <c r="H6" s="15"/>
      <c r="I6" s="15"/>
      <c r="J6" s="15"/>
    </row>
    <row r="7" spans="2:13" s="14" customFormat="1" x14ac:dyDescent="0.2">
      <c r="B7" s="15"/>
      <c r="G7" s="15"/>
      <c r="H7" s="15"/>
      <c r="I7" s="15"/>
      <c r="J7" s="15"/>
    </row>
    <row r="8" spans="2:13" s="14" customFormat="1" x14ac:dyDescent="0.2">
      <c r="B8" s="15"/>
      <c r="G8" s="15"/>
      <c r="H8" s="15"/>
      <c r="I8" s="15"/>
      <c r="J8" s="15"/>
    </row>
    <row r="9" spans="2:13" s="14" customFormat="1" x14ac:dyDescent="0.2">
      <c r="B9" s="15"/>
      <c r="G9" s="15"/>
      <c r="H9" s="15"/>
      <c r="I9" s="15"/>
      <c r="J9" s="15"/>
    </row>
    <row r="10" spans="2:13" s="14" customFormat="1" x14ac:dyDescent="0.2">
      <c r="B10" s="15"/>
      <c r="G10" s="15"/>
      <c r="H10" s="15"/>
      <c r="I10" s="15"/>
      <c r="J10" s="15"/>
    </row>
    <row r="11" spans="2:13" s="14" customFormat="1" x14ac:dyDescent="0.2">
      <c r="B11" s="15"/>
      <c r="G11" s="15"/>
      <c r="H11" s="15"/>
      <c r="I11" s="15"/>
      <c r="J11" s="15"/>
    </row>
    <row r="12" spans="2:13" s="14" customFormat="1" x14ac:dyDescent="0.2">
      <c r="B12" s="15"/>
      <c r="G12" s="15"/>
      <c r="H12" s="15"/>
      <c r="I12" s="15"/>
      <c r="J12" s="15"/>
    </row>
    <row r="13" spans="2:13" s="14" customFormat="1" x14ac:dyDescent="0.2">
      <c r="B13" s="15"/>
      <c r="G13" s="15"/>
      <c r="H13" s="15"/>
      <c r="I13" s="15"/>
      <c r="J13" s="15"/>
    </row>
    <row r="14" spans="2:13" s="14" customFormat="1" x14ac:dyDescent="0.2">
      <c r="B14" s="15"/>
      <c r="G14" s="15"/>
      <c r="H14" s="15"/>
      <c r="I14" s="15"/>
      <c r="J14" s="15"/>
    </row>
    <row r="15" spans="2:13" s="14" customFormat="1" x14ac:dyDescent="0.2">
      <c r="B15" s="15"/>
      <c r="G15" s="15"/>
      <c r="H15" s="15"/>
      <c r="I15" s="15"/>
      <c r="J15" s="15"/>
    </row>
    <row r="16" spans="2:13" s="14" customFormat="1" x14ac:dyDescent="0.2">
      <c r="B16" s="15"/>
      <c r="G16" s="15"/>
      <c r="H16" s="15"/>
      <c r="I16" s="15"/>
      <c r="J16" s="15"/>
    </row>
    <row r="17" spans="1:14" s="14" customFormat="1" x14ac:dyDescent="0.2">
      <c r="B17" s="15"/>
      <c r="G17" s="15"/>
      <c r="H17" s="15"/>
      <c r="I17" s="15"/>
      <c r="J17" s="15"/>
    </row>
    <row r="18" spans="1:14" s="14" customFormat="1" x14ac:dyDescent="0.2">
      <c r="B18" s="15"/>
      <c r="G18" s="15"/>
      <c r="H18" s="15"/>
      <c r="I18" s="15"/>
      <c r="J18" s="15"/>
    </row>
    <row r="19" spans="1:14" ht="14.25" customHeight="1" x14ac:dyDescent="0.2">
      <c r="A19" s="251" t="s">
        <v>0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3"/>
    </row>
    <row r="20" spans="1:14" ht="29.25" customHeight="1" x14ac:dyDescent="0.2">
      <c r="A20" s="254" t="s">
        <v>1</v>
      </c>
      <c r="B20" s="254"/>
      <c r="C20" s="31" t="s">
        <v>2</v>
      </c>
      <c r="D20" s="31" t="s">
        <v>3</v>
      </c>
      <c r="E20" s="254" t="s">
        <v>4</v>
      </c>
      <c r="F20" s="254"/>
      <c r="G20" s="254"/>
      <c r="H20" s="254" t="s">
        <v>5</v>
      </c>
      <c r="I20" s="254"/>
      <c r="J20" s="31" t="s">
        <v>6</v>
      </c>
      <c r="K20" s="31" t="s">
        <v>7</v>
      </c>
      <c r="L20" s="31" t="s">
        <v>8</v>
      </c>
      <c r="M20" s="31" t="s">
        <v>9</v>
      </c>
    </row>
    <row r="21" spans="1:14" s="28" customFormat="1" ht="30" customHeight="1" x14ac:dyDescent="0.2">
      <c r="A21" s="186" t="s">
        <v>79</v>
      </c>
      <c r="B21" s="187"/>
      <c r="C21" s="24" t="s">
        <v>80</v>
      </c>
      <c r="D21" s="25" t="s">
        <v>38</v>
      </c>
      <c r="E21" s="188">
        <v>9780768457407</v>
      </c>
      <c r="F21" s="189"/>
      <c r="G21" s="190"/>
      <c r="H21" s="191"/>
      <c r="I21" s="192"/>
      <c r="J21" s="8">
        <v>14.99</v>
      </c>
      <c r="K21" s="8">
        <v>10.5</v>
      </c>
      <c r="L21" s="12"/>
      <c r="M21" s="12"/>
      <c r="N21" s="34"/>
    </row>
    <row r="22" spans="1:14" s="28" customFormat="1" ht="30" customHeight="1" x14ac:dyDescent="0.2">
      <c r="A22" s="194" t="s">
        <v>81</v>
      </c>
      <c r="B22" s="195"/>
      <c r="C22" s="27" t="s">
        <v>82</v>
      </c>
      <c r="D22" s="26" t="s">
        <v>38</v>
      </c>
      <c r="E22" s="196">
        <v>9781680317039</v>
      </c>
      <c r="F22" s="197"/>
      <c r="G22" s="198"/>
      <c r="H22" s="199"/>
      <c r="I22" s="200"/>
      <c r="J22" s="7">
        <v>19.989999999999998</v>
      </c>
      <c r="K22" s="7">
        <v>14</v>
      </c>
      <c r="L22" s="13"/>
      <c r="M22" s="13"/>
      <c r="N22" s="34"/>
    </row>
  </sheetData>
  <mergeCells count="12">
    <mergeCell ref="G1:M1"/>
    <mergeCell ref="G2:M5"/>
    <mergeCell ref="H20:I20"/>
    <mergeCell ref="H21:I21"/>
    <mergeCell ref="E20:G20"/>
    <mergeCell ref="E21:G21"/>
    <mergeCell ref="A22:B22"/>
    <mergeCell ref="E22:G22"/>
    <mergeCell ref="H22:I22"/>
    <mergeCell ref="A21:B21"/>
    <mergeCell ref="A19:M19"/>
    <mergeCell ref="A20:B20"/>
  </mergeCells>
  <pageMargins left="0.7" right="0.7" top="0.75" bottom="0.75" header="0.3" footer="0.3"/>
  <pageSetup scale="8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05E05-6BAB-4135-B491-D2588F310B79}">
  <sheetPr>
    <pageSetUpPr fitToPage="1"/>
  </sheetPr>
  <dimension ref="A1:M21"/>
  <sheetViews>
    <sheetView zoomScaleNormal="100" workbookViewId="0">
      <selection activeCell="R14" sqref="R14"/>
    </sheetView>
  </sheetViews>
  <sheetFormatPr defaultColWidth="8.83203125" defaultRowHeight="12.75" x14ac:dyDescent="0.2"/>
  <cols>
    <col min="1" max="1" width="11.83203125" style="9" customWidth="1"/>
    <col min="2" max="2" width="18.83203125" style="9" customWidth="1"/>
    <col min="3" max="3" width="16.6640625" style="9" customWidth="1"/>
    <col min="4" max="4" width="8" style="9" customWidth="1"/>
    <col min="5" max="5" width="2.6640625" style="9" customWidth="1"/>
    <col min="6" max="6" width="5.1640625" style="9" customWidth="1"/>
    <col min="7" max="7" width="12" style="9" customWidth="1"/>
    <col min="8" max="8" width="2.33203125" style="9" customWidth="1"/>
    <col min="9" max="9" width="6.6640625" style="9" customWidth="1"/>
    <col min="10" max="10" width="10.83203125" style="9" customWidth="1"/>
    <col min="11" max="11" width="10.6640625" style="9" customWidth="1"/>
    <col min="12" max="12" width="8.1640625" style="9" customWidth="1"/>
    <col min="13" max="13" width="10.6640625" style="9" customWidth="1"/>
    <col min="14" max="14" width="8.83203125" style="9"/>
    <col min="15" max="15" width="7.1640625" style="9" customWidth="1"/>
    <col min="16" max="16384" width="8.83203125" style="9"/>
  </cols>
  <sheetData>
    <row r="1" spans="2:13" s="14" customFormat="1" ht="72.75" customHeight="1" thickBot="1" x14ac:dyDescent="0.35">
      <c r="B1" s="15"/>
      <c r="C1" s="16"/>
      <c r="D1" s="2"/>
      <c r="E1" s="2"/>
      <c r="F1" s="2"/>
      <c r="G1" s="201" t="s">
        <v>286</v>
      </c>
      <c r="H1" s="202"/>
      <c r="I1" s="202"/>
      <c r="J1" s="202"/>
      <c r="K1" s="202"/>
      <c r="L1" s="202"/>
      <c r="M1" s="203"/>
    </row>
    <row r="2" spans="2:13" s="14" customFormat="1" ht="18.600000000000001" customHeight="1" x14ac:dyDescent="0.2">
      <c r="B2" s="15"/>
      <c r="D2" s="6"/>
      <c r="E2" s="6"/>
      <c r="F2" s="6"/>
      <c r="G2" s="204" t="s">
        <v>322</v>
      </c>
      <c r="H2" s="205"/>
      <c r="I2" s="205"/>
      <c r="J2" s="205"/>
      <c r="K2" s="205"/>
      <c r="L2" s="205"/>
      <c r="M2" s="206"/>
    </row>
    <row r="3" spans="2:13" s="14" customFormat="1" x14ac:dyDescent="0.2">
      <c r="B3" s="15"/>
      <c r="D3" s="6"/>
      <c r="E3" s="6"/>
      <c r="F3" s="6"/>
      <c r="G3" s="207"/>
      <c r="H3" s="208"/>
      <c r="I3" s="208"/>
      <c r="J3" s="208"/>
      <c r="K3" s="208"/>
      <c r="L3" s="208"/>
      <c r="M3" s="209"/>
    </row>
    <row r="4" spans="2:13" s="14" customFormat="1" x14ac:dyDescent="0.2">
      <c r="B4" s="15"/>
      <c r="D4" s="6"/>
      <c r="E4" s="6"/>
      <c r="F4" s="6"/>
      <c r="G4" s="207"/>
      <c r="H4" s="208"/>
      <c r="I4" s="208"/>
      <c r="J4" s="208"/>
      <c r="K4" s="208"/>
      <c r="L4" s="208"/>
      <c r="M4" s="209"/>
    </row>
    <row r="5" spans="2:13" s="14" customFormat="1" ht="20.25" customHeight="1" thickBot="1" x14ac:dyDescent="0.25">
      <c r="B5" s="15"/>
      <c r="D5" s="6"/>
      <c r="E5" s="6"/>
      <c r="F5" s="6"/>
      <c r="G5" s="210"/>
      <c r="H5" s="211"/>
      <c r="I5" s="211"/>
      <c r="J5" s="211"/>
      <c r="K5" s="211"/>
      <c r="L5" s="211"/>
      <c r="M5" s="212"/>
    </row>
    <row r="6" spans="2:13" s="14" customFormat="1" x14ac:dyDescent="0.2">
      <c r="B6" s="15"/>
      <c r="G6" s="15"/>
      <c r="H6" s="15"/>
      <c r="I6" s="15"/>
      <c r="J6" s="15"/>
    </row>
    <row r="7" spans="2:13" s="14" customFormat="1" x14ac:dyDescent="0.2">
      <c r="B7" s="15"/>
      <c r="G7" s="15"/>
      <c r="H7" s="15"/>
      <c r="I7" s="15"/>
      <c r="J7" s="15"/>
    </row>
    <row r="8" spans="2:13" s="14" customFormat="1" x14ac:dyDescent="0.2">
      <c r="B8" s="15"/>
      <c r="G8" s="15"/>
      <c r="H8" s="15"/>
      <c r="I8" s="15"/>
      <c r="J8" s="15"/>
    </row>
    <row r="9" spans="2:13" s="14" customFormat="1" x14ac:dyDescent="0.2">
      <c r="B9" s="15"/>
      <c r="G9" s="15"/>
      <c r="H9" s="15"/>
      <c r="I9" s="15"/>
      <c r="J9" s="15"/>
    </row>
    <row r="10" spans="2:13" s="14" customFormat="1" x14ac:dyDescent="0.2">
      <c r="B10" s="15"/>
      <c r="G10" s="15"/>
      <c r="H10" s="15"/>
      <c r="I10" s="15"/>
      <c r="J10" s="15"/>
    </row>
    <row r="11" spans="2:13" s="14" customFormat="1" x14ac:dyDescent="0.2">
      <c r="B11" s="15"/>
      <c r="G11" s="15"/>
      <c r="H11" s="15"/>
      <c r="I11" s="15"/>
      <c r="J11" s="15"/>
    </row>
    <row r="12" spans="2:13" s="14" customFormat="1" x14ac:dyDescent="0.2">
      <c r="B12" s="15"/>
      <c r="G12" s="15"/>
      <c r="H12" s="15"/>
      <c r="I12" s="15"/>
      <c r="J12" s="15"/>
    </row>
    <row r="13" spans="2:13" s="14" customFormat="1" x14ac:dyDescent="0.2">
      <c r="B13" s="15"/>
      <c r="G13" s="15"/>
      <c r="H13" s="15"/>
      <c r="I13" s="15"/>
      <c r="J13" s="15"/>
    </row>
    <row r="14" spans="2:13" s="14" customFormat="1" x14ac:dyDescent="0.2">
      <c r="B14" s="15"/>
      <c r="G14" s="15"/>
      <c r="H14" s="15"/>
      <c r="I14" s="15"/>
      <c r="J14" s="15"/>
    </row>
    <row r="15" spans="2:13" s="14" customFormat="1" x14ac:dyDescent="0.2">
      <c r="B15" s="15"/>
      <c r="G15" s="15"/>
      <c r="H15" s="15"/>
      <c r="I15" s="15"/>
      <c r="J15" s="15"/>
    </row>
    <row r="16" spans="2:13" s="14" customFormat="1" x14ac:dyDescent="0.2">
      <c r="B16" s="15"/>
      <c r="G16" s="15"/>
      <c r="H16" s="15"/>
      <c r="I16" s="15"/>
      <c r="J16" s="15"/>
    </row>
    <row r="17" spans="1:13" s="14" customFormat="1" x14ac:dyDescent="0.2">
      <c r="B17" s="15"/>
      <c r="G17" s="15"/>
      <c r="H17" s="15"/>
      <c r="I17" s="15"/>
      <c r="J17" s="15"/>
    </row>
    <row r="18" spans="1:13" s="14" customFormat="1" x14ac:dyDescent="0.2">
      <c r="B18" s="15"/>
      <c r="G18" s="15"/>
      <c r="H18" s="15"/>
      <c r="I18" s="15"/>
      <c r="J18" s="15"/>
    </row>
    <row r="19" spans="1:13" ht="14.25" customHeight="1" x14ac:dyDescent="0.2">
      <c r="A19" s="251" t="s">
        <v>0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3"/>
    </row>
    <row r="20" spans="1:13" ht="29.25" customHeight="1" x14ac:dyDescent="0.2">
      <c r="A20" s="254" t="s">
        <v>1</v>
      </c>
      <c r="B20" s="254"/>
      <c r="C20" s="104" t="s">
        <v>2</v>
      </c>
      <c r="D20" s="104" t="s">
        <v>3</v>
      </c>
      <c r="E20" s="254" t="s">
        <v>4</v>
      </c>
      <c r="F20" s="254"/>
      <c r="G20" s="254"/>
      <c r="H20" s="254" t="s">
        <v>5</v>
      </c>
      <c r="I20" s="254"/>
      <c r="J20" s="104" t="s">
        <v>6</v>
      </c>
      <c r="K20" s="104" t="s">
        <v>7</v>
      </c>
      <c r="L20" s="104" t="s">
        <v>8</v>
      </c>
      <c r="M20" s="104" t="s">
        <v>9</v>
      </c>
    </row>
    <row r="21" spans="1:13" s="28" customFormat="1" ht="30" customHeight="1" x14ac:dyDescent="0.2">
      <c r="A21" s="186" t="s">
        <v>287</v>
      </c>
      <c r="B21" s="187"/>
      <c r="C21" s="24" t="s">
        <v>288</v>
      </c>
      <c r="D21" s="25" t="s">
        <v>86</v>
      </c>
      <c r="E21" s="188">
        <v>9781954201026</v>
      </c>
      <c r="F21" s="189"/>
      <c r="G21" s="190"/>
      <c r="H21" s="191"/>
      <c r="I21" s="192"/>
      <c r="J21" s="8">
        <v>25.95</v>
      </c>
      <c r="K21" s="12"/>
      <c r="L21" s="12"/>
      <c r="M21" s="12"/>
    </row>
  </sheetData>
  <mergeCells count="9">
    <mergeCell ref="A21:B21"/>
    <mergeCell ref="E21:G21"/>
    <mergeCell ref="H21:I21"/>
    <mergeCell ref="G1:M1"/>
    <mergeCell ref="G2:M5"/>
    <mergeCell ref="A19:M19"/>
    <mergeCell ref="A20:B20"/>
    <mergeCell ref="E20:G20"/>
    <mergeCell ref="H20:I20"/>
  </mergeCells>
  <pageMargins left="0.7" right="0.7" top="0.75" bottom="0.75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Baker</vt:lpstr>
      <vt:lpstr>Barbour</vt:lpstr>
      <vt:lpstr>CA-Abbey Gift</vt:lpstr>
      <vt:lpstr>Capitol</vt:lpstr>
      <vt:lpstr>Carson</vt:lpstr>
      <vt:lpstr>Christian Art Gifts</vt:lpstr>
      <vt:lpstr>Creative Brands</vt:lpstr>
      <vt:lpstr>Destiny Image</vt:lpstr>
      <vt:lpstr>Dexterity Books</vt:lpstr>
      <vt:lpstr>FaithWords</vt:lpstr>
      <vt:lpstr>HCCP</vt:lpstr>
      <vt:lpstr>InterVarsity Press</vt:lpstr>
      <vt:lpstr>Kerusso</vt:lpstr>
      <vt:lpstr>Moody</vt:lpstr>
      <vt:lpstr>P. Graham Dunn</vt:lpstr>
      <vt:lpstr>Provident</vt:lpstr>
      <vt:lpstr>Tyndale</vt:lpstr>
      <vt:lpstr>HCCP!Print_Area</vt:lpstr>
      <vt:lpstr>Tyndale!Print_Area</vt:lpstr>
      <vt:lpstr>'Christian Art Gifts'!Print_Titles</vt:lpstr>
      <vt:lpstr>Kerusso!Print_Titles</vt:lpstr>
      <vt:lpstr>'P. Graham Dunn'!Print_Titles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Stock</dc:creator>
  <cp:lastModifiedBy>Brooke Koroknay</cp:lastModifiedBy>
  <cp:lastPrinted>2021-04-27T13:33:57Z</cp:lastPrinted>
  <dcterms:created xsi:type="dcterms:W3CDTF">2020-01-30T15:16:21Z</dcterms:created>
  <dcterms:modified xsi:type="dcterms:W3CDTF">2021-04-27T13:38:23Z</dcterms:modified>
</cp:coreProperties>
</file>