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5726"/>
  <workbookPr codeName="ThisWorkbook" defaultThemeVersion="166925"/>
  <mc:AlternateContent xmlns:mc="http://schemas.openxmlformats.org/markup-compatibility/2006">
    <mc:Choice Requires="x15">
      <x15ac:absPath xmlns:x15ac="http://schemas.microsoft.com/office/spreadsheetml/2010/11/ac" url="P:\01 SALES FOLDER\3CATALOG DETAILS\2022\10 2 Day Sale Flyer\PO's\"/>
    </mc:Choice>
  </mc:AlternateContent>
  <xr:revisionPtr revIDLastSave="0" documentId="13_ncr:1_{3F24B0CC-C011-48CD-8BF8-EF01E6205EEC}" xr6:coauthVersionLast="47" xr6:coauthVersionMax="47" xr10:uidLastSave="{00000000-0000-0000-0000-000000000000}"/>
  <bookViews>
    <workbookView xWindow="22932" yWindow="696" windowWidth="23256" windowHeight="12576" tabRatio="803" activeTab="7" xr2:uid="{6E613A5E-DC92-4CAE-92C6-7E8ED8B4CC52}"/>
  </bookViews>
  <sheets>
    <sheet name="Important Information" sheetId="92" r:id="rId1"/>
    <sheet name="B&amp;H" sheetId="72" r:id="rId2"/>
    <sheet name="Capitol" sheetId="108" r:id="rId3"/>
    <sheet name="GTL" sheetId="104" r:id="rId4"/>
    <sheet name="HCCP" sheetId="112" r:id="rId5"/>
    <sheet name="UPDATED HCCP POS" sheetId="114" r:id="rId6"/>
    <sheet name="Tyndale" sheetId="109" r:id="rId7"/>
    <sheet name="ADDED Tyndale POS" sheetId="115" r:id="rId8"/>
  </sheets>
  <externalReferences>
    <externalReference r:id="rId9"/>
  </externalReferences>
  <definedNames>
    <definedName name="__________________________________key2" localSheetId="2" hidden="1">#REF!</definedName>
    <definedName name="__________________________________key2" localSheetId="3" hidden="1">#REF!</definedName>
    <definedName name="__________________________________key2" hidden="1">#REF!</definedName>
    <definedName name="_________________________________key2" localSheetId="3" hidden="1">#REF!</definedName>
    <definedName name="_________________________________key2" hidden="1">#REF!</definedName>
    <definedName name="_________________________________key3" localSheetId="3" hidden="1">#REF!</definedName>
    <definedName name="_________________________________key3" hidden="1">#REF!</definedName>
    <definedName name="_________________________________nyp2" hidden="1">#REF!</definedName>
    <definedName name="________________________________key3" hidden="1">#REF!</definedName>
    <definedName name="________________________________nyp2" hidden="1">#REF!</definedName>
    <definedName name="_______________________________key2" hidden="1">#REF!</definedName>
    <definedName name="______________________________key2" hidden="1">#REF!</definedName>
    <definedName name="______________________________key3" hidden="1">#REF!</definedName>
    <definedName name="______________________________nyp2" hidden="1">#REF!</definedName>
    <definedName name="_____________________________key2" hidden="1">#REF!</definedName>
    <definedName name="_____________________________key3" hidden="1">#REF!</definedName>
    <definedName name="_____________________________nyp2" hidden="1">#REF!</definedName>
    <definedName name="____________________________key2" hidden="1">#REF!</definedName>
    <definedName name="____________________________key3" hidden="1">#REF!</definedName>
    <definedName name="____________________________nyp2" hidden="1">#REF!</definedName>
    <definedName name="___________________________key2" hidden="1">#REF!</definedName>
    <definedName name="___________________________key3" hidden="1">#REF!</definedName>
    <definedName name="___________________________nyp2" hidden="1">#REF!</definedName>
    <definedName name="__________________________key3" hidden="1">#REF!</definedName>
    <definedName name="__________________________nyp2" hidden="1">#REF!</definedName>
    <definedName name="_________________________key2" hidden="1">#REF!</definedName>
    <definedName name="________________________key2" hidden="1">#REF!</definedName>
    <definedName name="________________________key3" hidden="1">#REF!</definedName>
    <definedName name="________________________nyp2" hidden="1">#REF!</definedName>
    <definedName name="_______________________key2" hidden="1">#REF!</definedName>
    <definedName name="_______________________key3" hidden="1">#REF!</definedName>
    <definedName name="_______________________nyp2" hidden="1">#REF!</definedName>
    <definedName name="______________________key2" hidden="1">#REF!</definedName>
    <definedName name="______________________key3" hidden="1">#REF!</definedName>
    <definedName name="______________________nyp2" hidden="1">#REF!</definedName>
    <definedName name="_____________________key2" hidden="1">#REF!</definedName>
    <definedName name="_____________________key3" hidden="1">#REF!</definedName>
    <definedName name="_____________________nyp2" hidden="1">#REF!</definedName>
    <definedName name="____________________key2" hidden="1">#REF!</definedName>
    <definedName name="____________________key3" hidden="1">#REF!</definedName>
    <definedName name="____________________nyp2" hidden="1">#REF!</definedName>
    <definedName name="___________________key2" hidden="1">#REF!</definedName>
    <definedName name="___________________key3" hidden="1">#REF!</definedName>
    <definedName name="___________________nyp2" hidden="1">#REF!</definedName>
    <definedName name="__________________key2" hidden="1">#REF!</definedName>
    <definedName name="__________________key3" hidden="1">#REF!</definedName>
    <definedName name="__________________nyp2" hidden="1">#REF!</definedName>
    <definedName name="_________________key3" hidden="1">#REF!</definedName>
    <definedName name="_________________nyp2" hidden="1">#REF!</definedName>
    <definedName name="________________key2" hidden="1">#REF!</definedName>
    <definedName name="_______________key3" hidden="1">#REF!</definedName>
    <definedName name="_______________nyp2" hidden="1">#REF!</definedName>
    <definedName name="______________key2" hidden="1">#REF!</definedName>
    <definedName name="_____________key3" hidden="1">#REF!</definedName>
    <definedName name="_____________nyp2" hidden="1">#REF!</definedName>
    <definedName name="____________key2" hidden="1">#REF!</definedName>
    <definedName name="___________key2" hidden="1">#REF!</definedName>
    <definedName name="___________key3" hidden="1">#REF!</definedName>
    <definedName name="___________nyp2" hidden="1">#REF!</definedName>
    <definedName name="__________key2" hidden="1">#REF!</definedName>
    <definedName name="__________key3" hidden="1">#REF!</definedName>
    <definedName name="__________nyp2" hidden="1">#REF!</definedName>
    <definedName name="_________key2" hidden="1">#REF!</definedName>
    <definedName name="_________key3" hidden="1">#REF!</definedName>
    <definedName name="_________nyp2" hidden="1">#REF!</definedName>
    <definedName name="________key2" hidden="1">#REF!</definedName>
    <definedName name="________key3" hidden="1">#REF!</definedName>
    <definedName name="________nyp2" hidden="1">#REF!</definedName>
    <definedName name="_______key2" hidden="1">#REF!</definedName>
    <definedName name="_______key3" hidden="1">#REF!</definedName>
    <definedName name="_______nyp2" hidden="1">#REF!</definedName>
    <definedName name="______key2" hidden="1">#REF!</definedName>
    <definedName name="______key3" hidden="1">#REF!</definedName>
    <definedName name="______nyp2" hidden="1">#REF!</definedName>
    <definedName name="_____key2" hidden="1">#REF!</definedName>
    <definedName name="_____key3" hidden="1">#REF!</definedName>
    <definedName name="_____nyp2" hidden="1">#REF!</definedName>
    <definedName name="____key2" hidden="1">#REF!</definedName>
    <definedName name="____key3" hidden="1">#REF!</definedName>
    <definedName name="____nyp2" hidden="1">#REF!</definedName>
    <definedName name="___key2" hidden="1">#REF!</definedName>
    <definedName name="___key3" hidden="1">#REF!</definedName>
    <definedName name="___nyp2" hidden="1">#REF!</definedName>
    <definedName name="__key2" hidden="1">#REF!</definedName>
    <definedName name="__key3" hidden="1">#REF!</definedName>
    <definedName name="__nyp2" hidden="1">#REF!</definedName>
    <definedName name="_xlnm._FilterDatabase" localSheetId="6" hidden="1">Tyndale!$A$12:$L$12</definedName>
    <definedName name="_Key1" hidden="1">#REF!</definedName>
    <definedName name="_Key2" hidden="1">#REF!</definedName>
    <definedName name="_key3" hidden="1">#REF!</definedName>
    <definedName name="_nyp2" hidden="1">#REF!</definedName>
    <definedName name="_Order1" hidden="1">255</definedName>
    <definedName name="_Order2" hidden="1">255</definedName>
    <definedName name="_Sort" localSheetId="2" hidden="1">#REF!</definedName>
    <definedName name="_Sort" hidden="1">#REF!</definedName>
    <definedName name="advent" localSheetId="2">#REF!</definedName>
    <definedName name="advent">#REF!</definedName>
    <definedName name="fff" localSheetId="2">#REF!</definedName>
    <definedName name="fff">#REF!</definedName>
    <definedName name="inventory">#REF!</definedName>
    <definedName name="janines">#REF!</definedName>
    <definedName name="keysub" hidden="1">#REF!</definedName>
    <definedName name="keysub2" hidden="1">#REF!</definedName>
    <definedName name="planner">#REF!</definedName>
    <definedName name="_xlnm.Print_Area" localSheetId="1">'B&amp;H'!$A$1:$I$18</definedName>
    <definedName name="_xlnm.Print_Area" localSheetId="2">Capitol!$A$1:$I$20</definedName>
    <definedName name="_xlnm.Print_Area" localSheetId="3">GTL!$A$1:$H$46</definedName>
    <definedName name="_xlnm.Print_Area" localSheetId="4">HCCP!$A$1:$H$42</definedName>
    <definedName name="_xlnm.Print_Area" localSheetId="0">'Important Information'!$A$1:$G$21</definedName>
    <definedName name="_xlnm.Print_Area" localSheetId="6">Tyndale!$A$1:$L$30</definedName>
    <definedName name="_xlnm.Print_Titles" localSheetId="1">'B&amp;H'!$16:$16</definedName>
    <definedName name="_xlnm.Print_Titles" localSheetId="2">Capitol!$16:$16</definedName>
    <definedName name="_xlnm.Print_Titles" localSheetId="4">HCCP!$11:$11</definedName>
    <definedName name="query" localSheetId="2">#REF!</definedName>
    <definedName name="query" localSheetId="3">#REF!</definedName>
    <definedName name="query">#REF!</definedName>
    <definedName name="sales" localSheetId="3">#REF!</definedName>
    <definedName name="sales">#REF!</definedName>
    <definedName name="series" localSheetId="3">#REF!</definedName>
    <definedName name="series">#REF!</definedName>
    <definedName name="sub" hidden="1">#REF!</definedName>
    <definedName name="test" hidden="1">#REF!</definedName>
    <definedName name="vida">#REF!</definedName>
    <definedName name="wrn.YS._.YTD._.Net._.Sales." localSheetId="2" hidden="1">{#N/A,#N/A,TRUE,"YS YTD Net Sales"}</definedName>
    <definedName name="wrn.YS._.YTD._.Net._.Sales." localSheetId="3" hidden="1">{#N/A,#N/A,TRUE,"YS YTD Net Sales"}</definedName>
    <definedName name="wrn.YS._.YTD._.Net._.Sales." hidden="1">{#N/A,#N/A,TRUE,"YS YTD Net Sales"}</definedName>
    <definedName name="wrn.YS._.YTD._.Pack._.Sales." localSheetId="2" hidden="1">{#N/A,#N/A,TRUE,"YS Pack Sales"}</definedName>
    <definedName name="wrn.YS._.YTD._.Pack._.Sales." localSheetId="3" hidden="1">{#N/A,#N/A,TRUE,"YS Pack Sales"}</definedName>
    <definedName name="wrn.YS._.YTD._.Pack._.Sales." hidden="1">{#N/A,#N/A,TRUE,"YS Pack Sales"}</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K19" i="115" l="1"/>
  <c r="I19" i="115"/>
  <c r="H19" i="115"/>
  <c r="F19" i="115"/>
  <c r="L19" i="115" s="1"/>
  <c r="M19" i="115" s="1"/>
  <c r="I18" i="115"/>
  <c r="K18" i="115" s="1"/>
  <c r="H18" i="115"/>
  <c r="F18" i="115"/>
  <c r="L18" i="115" s="1"/>
  <c r="M18" i="115" s="1"/>
  <c r="K17" i="115"/>
  <c r="I17" i="115"/>
  <c r="H17" i="115"/>
  <c r="F17" i="115"/>
  <c r="L17" i="115" s="1"/>
  <c r="M17" i="115" s="1"/>
  <c r="I16" i="115"/>
  <c r="K16" i="115" s="1"/>
  <c r="H16" i="115"/>
  <c r="F16" i="115"/>
  <c r="L16" i="115" s="1"/>
  <c r="M16" i="115" s="1"/>
  <c r="K15" i="115"/>
  <c r="I15" i="115"/>
  <c r="H15" i="115"/>
  <c r="F15" i="115"/>
  <c r="L15" i="115" s="1"/>
  <c r="M15" i="115" s="1"/>
  <c r="I14" i="115"/>
  <c r="K14" i="115" s="1"/>
  <c r="H14" i="115"/>
  <c r="F14" i="115"/>
  <c r="L14" i="115" s="1"/>
  <c r="M14" i="115" s="1"/>
  <c r="K13" i="115"/>
  <c r="I13" i="115"/>
  <c r="H13" i="115"/>
  <c r="F13" i="115"/>
  <c r="L13" i="115" s="1"/>
  <c r="M13" i="115" s="1"/>
  <c r="I12" i="115"/>
  <c r="K12" i="115" s="1"/>
  <c r="H12" i="115"/>
  <c r="F12" i="115"/>
  <c r="L12" i="115" s="1"/>
  <c r="M12" i="115" s="1"/>
  <c r="K11" i="115"/>
  <c r="I11" i="115"/>
  <c r="H11" i="115"/>
  <c r="F11" i="115"/>
  <c r="L11" i="115" s="1"/>
  <c r="M11" i="115" s="1"/>
  <c r="I10" i="115"/>
  <c r="K10" i="115" s="1"/>
  <c r="H10" i="115"/>
  <c r="F10" i="115"/>
  <c r="L10" i="115" s="1"/>
  <c r="M10" i="115" s="1"/>
  <c r="K9" i="115"/>
  <c r="I9" i="115"/>
  <c r="H9" i="115"/>
  <c r="F9" i="115"/>
  <c r="L9" i="115" s="1"/>
  <c r="M9" i="115" s="1"/>
  <c r="L25" i="115" l="1"/>
  <c r="I45" i="114" l="1"/>
  <c r="H45" i="114"/>
  <c r="J45" i="114" s="1"/>
  <c r="J46" i="114" s="1"/>
  <c r="B5" i="114"/>
  <c r="C41" i="112"/>
  <c r="A40" i="112"/>
  <c r="A39" i="112"/>
  <c r="A38" i="112"/>
  <c r="A37" i="112"/>
  <c r="L35" i="112"/>
  <c r="K35" i="112"/>
  <c r="J35" i="112"/>
  <c r="H34" i="112"/>
  <c r="K34" i="112" s="1"/>
  <c r="H33" i="112"/>
  <c r="K33" i="112" s="1"/>
  <c r="H32" i="112"/>
  <c r="K32" i="112" s="1"/>
  <c r="H31" i="112"/>
  <c r="K31" i="112" s="1"/>
  <c r="H30" i="112"/>
  <c r="K30" i="112" s="1"/>
  <c r="H29" i="112"/>
  <c r="K29" i="112" s="1"/>
  <c r="H28" i="112"/>
  <c r="K28" i="112" s="1"/>
  <c r="H27" i="112"/>
  <c r="K27" i="112" s="1"/>
  <c r="H26" i="112"/>
  <c r="K26" i="112" s="1"/>
  <c r="H25" i="112"/>
  <c r="K25" i="112" s="1"/>
  <c r="H24" i="112"/>
  <c r="K24" i="112" s="1"/>
  <c r="H23" i="112"/>
  <c r="K23" i="112" s="1"/>
  <c r="H22" i="112"/>
  <c r="K22" i="112" s="1"/>
  <c r="H21" i="112"/>
  <c r="K21" i="112" s="1"/>
  <c r="H20" i="112"/>
  <c r="K20" i="112" s="1"/>
  <c r="H19" i="112"/>
  <c r="K19" i="112" s="1"/>
  <c r="H18" i="112"/>
  <c r="K18" i="112" s="1"/>
  <c r="H17" i="112"/>
  <c r="K17" i="112" s="1"/>
  <c r="H16" i="112"/>
  <c r="K16" i="112" s="1"/>
  <c r="H15" i="112"/>
  <c r="K15" i="112" s="1"/>
  <c r="H14" i="112"/>
  <c r="K14" i="112" s="1"/>
  <c r="H13" i="112"/>
  <c r="K13" i="112" s="1"/>
  <c r="F8" i="112"/>
  <c r="F7" i="112"/>
  <c r="C7" i="112"/>
  <c r="F6" i="112"/>
  <c r="F3" i="112"/>
  <c r="I20" i="72"/>
  <c r="I18" i="72"/>
  <c r="I19" i="72"/>
  <c r="I17" i="72"/>
  <c r="I100" i="108"/>
  <c r="I99" i="108"/>
  <c r="I98" i="108"/>
  <c r="I97" i="108"/>
  <c r="I96" i="108"/>
  <c r="I95" i="108"/>
  <c r="I94" i="108"/>
  <c r="I93" i="108"/>
  <c r="I92" i="108"/>
  <c r="I91" i="108"/>
  <c r="I90" i="108"/>
  <c r="I89" i="108"/>
  <c r="I88" i="108"/>
  <c r="I87" i="108"/>
  <c r="I86" i="108"/>
  <c r="I85" i="108"/>
  <c r="I84" i="108"/>
  <c r="I83" i="108"/>
  <c r="I82" i="108"/>
  <c r="I81" i="108"/>
  <c r="I80" i="108"/>
  <c r="I79" i="108"/>
  <c r="I78" i="108"/>
  <c r="I77" i="108"/>
  <c r="I76" i="108"/>
  <c r="I75" i="108"/>
  <c r="I74" i="108"/>
  <c r="I73" i="108"/>
  <c r="I72" i="108"/>
  <c r="I71" i="108"/>
  <c r="I70" i="108"/>
  <c r="I69" i="108"/>
  <c r="I68" i="108"/>
  <c r="I67" i="108"/>
  <c r="I66" i="108"/>
  <c r="I65" i="108"/>
  <c r="I64" i="108"/>
  <c r="I63" i="108"/>
  <c r="I62" i="108"/>
  <c r="I61" i="108"/>
  <c r="I60" i="108"/>
  <c r="I59" i="108"/>
  <c r="I58" i="108"/>
  <c r="I57" i="108"/>
  <c r="I56" i="108"/>
  <c r="I55" i="108"/>
  <c r="I54" i="108"/>
  <c r="I53" i="108"/>
  <c r="I52" i="108"/>
  <c r="I51" i="108"/>
  <c r="I50" i="108"/>
  <c r="I49" i="108"/>
  <c r="I48" i="108"/>
  <c r="I47" i="108"/>
  <c r="I46" i="108"/>
  <c r="I45" i="108"/>
  <c r="I44" i="108"/>
  <c r="I43" i="108"/>
  <c r="I42" i="108"/>
  <c r="I41" i="108"/>
  <c r="I40" i="108"/>
  <c r="I39" i="108"/>
  <c r="I38" i="108"/>
  <c r="I37" i="108"/>
  <c r="I36" i="108"/>
  <c r="I35" i="108"/>
  <c r="I34" i="108"/>
  <c r="I33" i="108"/>
  <c r="I32" i="108"/>
  <c r="I31" i="108"/>
  <c r="I30" i="108"/>
  <c r="I29" i="108"/>
  <c r="I28" i="108"/>
  <c r="I27" i="108"/>
  <c r="I26" i="108"/>
  <c r="I25" i="108"/>
  <c r="I24" i="108"/>
  <c r="I23" i="108"/>
  <c r="I22" i="108"/>
  <c r="I21" i="108"/>
  <c r="I20" i="108"/>
  <c r="I19" i="108"/>
  <c r="I18" i="108"/>
  <c r="I17" i="108"/>
  <c r="H14" i="108"/>
  <c r="J22" i="112" l="1"/>
  <c r="L22" i="112"/>
  <c r="J34" i="112"/>
  <c r="L34" i="112"/>
  <c r="L15" i="112"/>
  <c r="J15" i="112"/>
  <c r="J23" i="112"/>
  <c r="L23" i="112"/>
  <c r="J31" i="112"/>
  <c r="L31" i="112"/>
  <c r="J16" i="112"/>
  <c r="L16" i="112"/>
  <c r="J20" i="112"/>
  <c r="L20" i="112"/>
  <c r="L24" i="112"/>
  <c r="J24" i="112"/>
  <c r="J28" i="112"/>
  <c r="L28" i="112"/>
  <c r="J32" i="112"/>
  <c r="L32" i="112"/>
  <c r="J14" i="112"/>
  <c r="L14" i="112"/>
  <c r="J18" i="112"/>
  <c r="L18" i="112"/>
  <c r="J26" i="112"/>
  <c r="L26" i="112"/>
  <c r="J30" i="112"/>
  <c r="L30" i="112"/>
  <c r="L19" i="112"/>
  <c r="J19" i="112"/>
  <c r="J27" i="112"/>
  <c r="L27" i="112"/>
  <c r="L13" i="112"/>
  <c r="J13" i="112"/>
  <c r="L17" i="112"/>
  <c r="J17" i="112"/>
  <c r="L21" i="112"/>
  <c r="J21" i="112"/>
  <c r="J25" i="112"/>
  <c r="L25" i="112"/>
  <c r="L29" i="112"/>
  <c r="J29" i="112"/>
  <c r="J33" i="112"/>
  <c r="L33" i="112"/>
  <c r="I14" i="108"/>
  <c r="H14" i="72"/>
  <c r="J42" i="112" l="1"/>
  <c r="C42" i="112"/>
  <c r="I21" i="72"/>
  <c r="I22" i="72"/>
  <c r="I23" i="72"/>
  <c r="I24" i="72"/>
  <c r="I25" i="72"/>
  <c r="I26" i="72"/>
  <c r="I27" i="72"/>
  <c r="I28" i="72"/>
  <c r="I29" i="72"/>
  <c r="I30" i="72"/>
  <c r="I31" i="72"/>
  <c r="I32" i="72"/>
  <c r="I33" i="72"/>
  <c r="I34" i="72"/>
  <c r="I35" i="72"/>
  <c r="I36" i="72"/>
  <c r="I37" i="72"/>
  <c r="I38" i="72"/>
  <c r="I39" i="72"/>
  <c r="I40" i="72"/>
  <c r="I41" i="72"/>
  <c r="I42" i="72"/>
  <c r="I43" i="72"/>
  <c r="I44" i="72"/>
  <c r="I45" i="72"/>
  <c r="I46" i="72"/>
  <c r="I47" i="72"/>
  <c r="I48" i="72"/>
  <c r="I49" i="72"/>
  <c r="I50" i="72"/>
  <c r="I51" i="72"/>
  <c r="I52" i="72"/>
  <c r="I53" i="72"/>
  <c r="I54" i="72"/>
  <c r="I55" i="72"/>
  <c r="I56" i="72"/>
  <c r="I57" i="72"/>
  <c r="I58" i="72"/>
  <c r="I59" i="72"/>
  <c r="I60" i="72"/>
  <c r="I61" i="72"/>
  <c r="I62" i="72"/>
  <c r="I63" i="72"/>
  <c r="I64" i="72"/>
  <c r="I65" i="72"/>
  <c r="I66" i="72"/>
  <c r="I67" i="72"/>
  <c r="I68" i="72"/>
  <c r="I69" i="72"/>
  <c r="I70" i="72"/>
  <c r="I71" i="72"/>
  <c r="I72" i="72"/>
  <c r="I73" i="72"/>
  <c r="I74" i="72"/>
  <c r="I75" i="72"/>
  <c r="I76" i="72"/>
  <c r="I77" i="72"/>
  <c r="I78" i="72"/>
  <c r="I79" i="72"/>
  <c r="I80" i="72"/>
  <c r="I81" i="72"/>
  <c r="I82" i="72"/>
  <c r="I83" i="72"/>
  <c r="I84" i="72"/>
  <c r="I85" i="72"/>
  <c r="I86" i="72"/>
  <c r="I87" i="72"/>
  <c r="I88" i="72"/>
  <c r="I89" i="72"/>
  <c r="I90" i="72"/>
  <c r="I91" i="72"/>
  <c r="I92" i="72"/>
  <c r="I93" i="72"/>
  <c r="I94" i="72"/>
  <c r="I95" i="72"/>
  <c r="I96" i="72"/>
  <c r="I97" i="72"/>
  <c r="I98" i="72"/>
  <c r="I99" i="72"/>
  <c r="I100" i="72"/>
  <c r="I14" i="72" l="1"/>
</calcChain>
</file>

<file path=xl/sharedStrings.xml><?xml version="1.0" encoding="utf-8"?>
<sst xmlns="http://schemas.openxmlformats.org/spreadsheetml/2006/main" count="460" uniqueCount="293">
  <si>
    <t>Product Title</t>
  </si>
  <si>
    <t>List Price</t>
  </si>
  <si>
    <t>Author</t>
  </si>
  <si>
    <t>TOTAL</t>
  </si>
  <si>
    <t>DOLLARS</t>
  </si>
  <si>
    <t>QUANTITY</t>
  </si>
  <si>
    <t>Account #</t>
  </si>
  <si>
    <t>Phone</t>
  </si>
  <si>
    <t>PO#</t>
  </si>
  <si>
    <t>Backorders</t>
  </si>
  <si>
    <t>Order Date</t>
  </si>
  <si>
    <t>Name</t>
  </si>
  <si>
    <t>Address</t>
  </si>
  <si>
    <t>City, ST, Zip</t>
  </si>
  <si>
    <t>Ordered By</t>
  </si>
  <si>
    <t>Ship Via</t>
  </si>
  <si>
    <t>Sale Price /
% Off</t>
  </si>
  <si>
    <t>Store Promo Disc. %</t>
  </si>
  <si>
    <t>B&amp;H PUBLISHING GROUP</t>
  </si>
  <si>
    <t>1 Lifeway Plaza</t>
  </si>
  <si>
    <t>Nashville, TN  37234</t>
  </si>
  <si>
    <t>Phone 800-251-3225 / Fax 800-296-4036</t>
  </si>
  <si>
    <t xml:space="preserve">30 % off sale price unless otherwise noted </t>
  </si>
  <si>
    <t>Capitol Christian Music Group</t>
  </si>
  <si>
    <t>101 Winners Circle</t>
  </si>
  <si>
    <t>Brentwood, TN  37024</t>
  </si>
  <si>
    <t>Phone 800-877-4443 / Fax 615-371-6980</t>
  </si>
  <si>
    <t>Lifeway Bible Studies:</t>
  </si>
  <si>
    <t>No sale pricing, MAP agreement in effect</t>
  </si>
  <si>
    <t>ISBN</t>
  </si>
  <si>
    <t>All B&amp;H Books and Bibles:</t>
  </si>
  <si>
    <t>Promo discount – Books = 58%, Bibles = 60%</t>
  </si>
  <si>
    <t>Discount:</t>
  </si>
  <si>
    <t>Returns:</t>
  </si>
  <si>
    <t>HIDE</t>
  </si>
  <si>
    <t>No</t>
  </si>
  <si>
    <t>Yes, RA requested for proper credit.</t>
  </si>
  <si>
    <t>Order Minimum:</t>
  </si>
  <si>
    <t>Surcharge:</t>
  </si>
  <si>
    <t>EVERYDAY TERMS:</t>
  </si>
  <si>
    <t>SALE TERMS:</t>
  </si>
  <si>
    <t>50% books and Bibles; Church Supplies vary</t>
  </si>
  <si>
    <t>See distributor policy</t>
  </si>
  <si>
    <t>All orders through New Day and Anchor; See distributor policy</t>
  </si>
  <si>
    <t>Orders are placed at full price with distributors.</t>
  </si>
  <si>
    <t>Margin at sale price is 40% after post sale credit.</t>
  </si>
  <si>
    <t>Post-sale credits paid through  Munce.</t>
  </si>
  <si>
    <t>Free Shipping:</t>
  </si>
  <si>
    <r>
      <t>$500 Mininum (</t>
    </r>
    <r>
      <rPr>
        <i/>
        <sz val="9"/>
        <color theme="1"/>
        <rFont val="Arial"/>
        <family val="2"/>
      </rPr>
      <t>includes Lifeway Bible Studies and Church Supplies</t>
    </r>
    <r>
      <rPr>
        <sz val="9"/>
        <color theme="1"/>
        <rFont val="Arial"/>
        <family val="2"/>
      </rPr>
      <t>)</t>
    </r>
    <r>
      <rPr>
        <i/>
        <sz val="9"/>
        <color theme="1"/>
        <rFont val="Arial"/>
        <family val="2"/>
      </rPr>
      <t xml:space="preserve"> </t>
    </r>
    <r>
      <rPr>
        <i/>
        <sz val="8"/>
        <color theme="1"/>
        <rFont val="Arial"/>
        <family val="2"/>
      </rPr>
      <t xml:space="preserve">      
</t>
    </r>
    <r>
      <rPr>
        <i/>
        <sz val="10"/>
        <color rgb="FFC00000"/>
        <rFont val="Arial"/>
        <family val="2"/>
      </rPr>
      <t>*</t>
    </r>
    <r>
      <rPr>
        <b/>
        <sz val="9"/>
        <color theme="1"/>
        <rFont val="Arial"/>
        <family val="2"/>
      </rPr>
      <t>$350 minimum for Munce members on catalog product orders</t>
    </r>
  </si>
  <si>
    <t>PURCHASE ORDER CALCULATIONS</t>
  </si>
  <si>
    <r>
      <rPr>
        <b/>
        <u/>
        <sz val="14"/>
        <color theme="1"/>
        <rFont val="Arial"/>
        <family val="2"/>
      </rPr>
      <t xml:space="preserve">
</t>
    </r>
    <r>
      <rPr>
        <sz val="14"/>
        <color theme="1"/>
        <rFont val="Arial"/>
        <family val="2"/>
      </rPr>
      <t xml:space="preserve">–  All dollar totals are approximate and are meant to provide a reliable estimate as you order.  
–  Promo discount is set at the </t>
    </r>
    <r>
      <rPr>
        <b/>
        <sz val="14"/>
        <color theme="1"/>
        <rFont val="Arial"/>
        <family val="2"/>
      </rPr>
      <t>lowest</t>
    </r>
    <r>
      <rPr>
        <sz val="14"/>
        <color theme="1"/>
        <rFont val="Arial"/>
        <family val="2"/>
      </rPr>
      <t xml:space="preserve"> discount available for companies with tiered discounts.  
–  "Store Promo Discount %" column can be changed to the correct level discount based on your final order.  
–  Companies may have specials that could apply for better discount and freight terms.  
–  Check with your sales representative to determine the best terms available.</t>
    </r>
  </si>
  <si>
    <t>LifewayTrade@Lifeway.com</t>
  </si>
  <si>
    <t>Release 
Date</t>
  </si>
  <si>
    <t>Format</t>
  </si>
  <si>
    <t>CD</t>
  </si>
  <si>
    <t>2 Day Sale Flyer 2022</t>
  </si>
  <si>
    <t>CSB Explorer Bible For Kids, Compass Lavender LL</t>
  </si>
  <si>
    <t>CSB Explorer Bible For Kids, Compass Olive LL</t>
  </si>
  <si>
    <t>Adore</t>
  </si>
  <si>
    <t>Light Of Christmas</t>
  </si>
  <si>
    <t>A Jolly Irish Chrstimas V.2</t>
  </si>
  <si>
    <t>Let It Be Christmas</t>
  </si>
  <si>
    <t>Chris Tomlin</t>
  </si>
  <si>
    <t>TobyMac</t>
  </si>
  <si>
    <t>Rend Collective</t>
  </si>
  <si>
    <t>Alan Jackson</t>
  </si>
  <si>
    <t>Lynn Austin</t>
  </si>
  <si>
    <t>Additional titles of your choosing…</t>
  </si>
  <si>
    <t>$5.00 in 2 day sale, credit back $.59</t>
  </si>
  <si>
    <t>Picture Book</t>
  </si>
  <si>
    <t>HC</t>
  </si>
  <si>
    <t>Crystal Bowman</t>
  </si>
  <si>
    <t>M is for Manger</t>
  </si>
  <si>
    <r>
      <t xml:space="preserve">$5.00 in 2 day sale, credit back $3.71. 
</t>
    </r>
    <r>
      <rPr>
        <sz val="10"/>
        <color rgb="FFFF0000"/>
        <rFont val="Calibri"/>
        <family val="2"/>
        <scheme val="minor"/>
      </rPr>
      <t>Price Change on 10/1/22 to $13.99</t>
    </r>
  </si>
  <si>
    <t>3 units@52%</t>
  </si>
  <si>
    <t>Kids Biblestory</t>
  </si>
  <si>
    <t>Dr. Kenneth Taylor</t>
  </si>
  <si>
    <t>Child's First Bible</t>
  </si>
  <si>
    <t>40% off in 2 day Sale- credit back $1.16</t>
  </si>
  <si>
    <t>Fiction</t>
  </si>
  <si>
    <t>Wish Book Christmas</t>
  </si>
  <si>
    <t>2-Day Sale Flyer Book Titles
(11/25/22-11/26/22)</t>
  </si>
  <si>
    <t>Books</t>
  </si>
  <si>
    <t>50% off, Credit Back $2.25</t>
  </si>
  <si>
    <t>3 units@65%</t>
  </si>
  <si>
    <t>Bible</t>
  </si>
  <si>
    <t>Leatherlike</t>
  </si>
  <si>
    <t>Brown Leatherlike</t>
  </si>
  <si>
    <t>NLT Life Application Study Bible Teen</t>
  </si>
  <si>
    <t>50% off, Credit Back $2.50</t>
  </si>
  <si>
    <t>Midnight Blue</t>
  </si>
  <si>
    <t>NLT Life Application Study Bible Boys</t>
  </si>
  <si>
    <t>Teal Pink Flowers</t>
  </si>
  <si>
    <t>NLT Life Application Study Bible Girls</t>
  </si>
  <si>
    <t>50% off, Credit Back $3.75</t>
  </si>
  <si>
    <t>Brown/Mahogany Leatherlike</t>
  </si>
  <si>
    <t>NLT Life Application Study Bible</t>
  </si>
  <si>
    <t>2-Day Sale Flyer 2022 Bibles
11/25/22-11/26/22</t>
  </si>
  <si>
    <t>Comment</t>
  </si>
  <si>
    <t>Discount End Date</t>
  </si>
  <si>
    <t>Discount Start Date</t>
  </si>
  <si>
    <t>Discount</t>
  </si>
  <si>
    <t>Sugg. Sale Price</t>
  </si>
  <si>
    <t>Product Type</t>
  </si>
  <si>
    <t>Binding</t>
  </si>
  <si>
    <t>Regular Retail Price</t>
  </si>
  <si>
    <t>Author/Color</t>
  </si>
  <si>
    <t>Title</t>
  </si>
  <si>
    <t>QTY</t>
  </si>
  <si>
    <t>Email</t>
  </si>
  <si>
    <r>
      <t xml:space="preserve">                      </t>
    </r>
    <r>
      <rPr>
        <b/>
        <sz val="10"/>
        <color theme="1"/>
        <rFont val="Calibri"/>
        <family val="2"/>
        <scheme val="minor"/>
      </rPr>
      <t>LL = Leather-Like;  HC = Hardcover; SC = Softcover; LP = Large Print</t>
    </r>
  </si>
  <si>
    <t>Buyer</t>
  </si>
  <si>
    <t>City, State</t>
  </si>
  <si>
    <t>Store Name</t>
  </si>
  <si>
    <r>
      <rPr>
        <b/>
        <sz val="14"/>
        <color rgb="FFFF0000"/>
        <rFont val="Calibri"/>
        <family val="2"/>
      </rPr>
      <t xml:space="preserve">Please return your order to your Tyndale Sales Rep. </t>
    </r>
    <r>
      <rPr>
        <b/>
        <sz val="11"/>
        <color indexed="30"/>
        <rFont val="Calibri"/>
        <family val="2"/>
      </rPr>
      <t/>
    </r>
  </si>
  <si>
    <r>
      <t>Tyndale House Publishers - Munce 2-Day 2022 Sale Catalog (</t>
    </r>
    <r>
      <rPr>
        <b/>
        <sz val="20"/>
        <color rgb="FFFF0000"/>
        <rFont val="Calibri"/>
        <family val="2"/>
        <scheme val="minor"/>
      </rPr>
      <t>Valid 11/25/22-11/26/22</t>
    </r>
    <r>
      <rPr>
        <b/>
        <sz val="20"/>
        <color theme="1"/>
        <rFont val="Calibri"/>
        <family val="2"/>
        <scheme val="minor"/>
      </rPr>
      <t xml:space="preserve">)               </t>
    </r>
  </si>
  <si>
    <t xml:space="preserve">Munce 2 Day Sale </t>
  </si>
  <si>
    <t>HCCP Rep Name:</t>
  </si>
  <si>
    <t>Ship Date:</t>
  </si>
  <si>
    <t>PO #:</t>
  </si>
  <si>
    <t>Promo Start Date:</t>
  </si>
  <si>
    <t>Account Name:</t>
  </si>
  <si>
    <t>Promo End Date:</t>
  </si>
  <si>
    <t>Account Number:</t>
  </si>
  <si>
    <t>Order Due Date:</t>
  </si>
  <si>
    <t>Promo Name:</t>
  </si>
  <si>
    <t>Date Ordered:</t>
  </si>
  <si>
    <t>Promo Code:</t>
  </si>
  <si>
    <t>M2DAY2</t>
  </si>
  <si>
    <t>Dating:</t>
  </si>
  <si>
    <t xml:space="preserve">Promotional orders submitted by the due date listed above are eligible for 90 days' dating; orders of 30 units or more receive free freight </t>
  </si>
  <si>
    <t xml:space="preserve"> </t>
  </si>
  <si>
    <t>Qty</t>
  </si>
  <si>
    <t>Sale Notes</t>
  </si>
  <si>
    <t>POS Credit</t>
  </si>
  <si>
    <t>Price</t>
  </si>
  <si>
    <t>Sale Price</t>
  </si>
  <si>
    <t>Margin</t>
  </si>
  <si>
    <t>Net</t>
  </si>
  <si>
    <t>Net Sum</t>
  </si>
  <si>
    <t>9780310637646</t>
  </si>
  <si>
    <t>Beginner's Bible, CBAi</t>
  </si>
  <si>
    <t>4 unit minimum order</t>
  </si>
  <si>
    <t>2 Day POS</t>
  </si>
  <si>
    <t>9780310366126</t>
  </si>
  <si>
    <t>Building a Family of Faith</t>
  </si>
  <si>
    <t>9780785290438</t>
  </si>
  <si>
    <t>God of the Way</t>
  </si>
  <si>
    <t>9780310136637</t>
  </si>
  <si>
    <t>God's Creation</t>
  </si>
  <si>
    <t>9780529100801</t>
  </si>
  <si>
    <t>God's Promises for Your Every Need, NKJV</t>
  </si>
  <si>
    <t>9781400224814</t>
  </si>
  <si>
    <t>Help Is Here</t>
  </si>
  <si>
    <t>9780310777021</t>
  </si>
  <si>
    <t>I'm So Glad You Were Born</t>
  </si>
  <si>
    <t>9781404119062</t>
  </si>
  <si>
    <t>Jesus Listens, CBA Indies</t>
  </si>
  <si>
    <t>9781400236633</t>
  </si>
  <si>
    <t>Jesus Listens: 365 Prayers for Kids</t>
  </si>
  <si>
    <t>9780718098865</t>
  </si>
  <si>
    <t>Jesus, Our Perfect Hope</t>
  </si>
  <si>
    <t>9780785291374</t>
  </si>
  <si>
    <t>Marriage Devotional</t>
  </si>
  <si>
    <t>9780310447702</t>
  </si>
  <si>
    <t>NASB, The Grace and Truth Study Bible, Leathersoft, Navy, Red Letter, 1995 Text, Comfort Print</t>
  </si>
  <si>
    <t>2 unit minimum order</t>
  </si>
  <si>
    <t>9780785247708</t>
  </si>
  <si>
    <t>NET, The TEXT Bible, Hardcover, Comfort Print</t>
  </si>
  <si>
    <t>9780310461890</t>
  </si>
  <si>
    <t>NIV, Adventure Bible, Leathersoft, Coral, Full Color, Thumb Indexed Tabs</t>
  </si>
  <si>
    <t>9780310461623</t>
  </si>
  <si>
    <t>NIV, Beautiful Word Bible, Updated Edition, Peel/Stick Bible Tabs, Leathersoft, Teal, Red Letter, Comfort Print</t>
  </si>
  <si>
    <t>9780310455837</t>
  </si>
  <si>
    <t>NIV, Teen Study Bible, Leathersoft, Blue, Comfort Print</t>
  </si>
  <si>
    <t>9780310462033</t>
  </si>
  <si>
    <t>NIV, Thinline Bible, Leathersoft, Brown, Red Letter, Comfort Print</t>
  </si>
  <si>
    <t>9780785291565</t>
  </si>
  <si>
    <t>NKJV, Personal Size Large Print End-of-Verse Reference Bible, Verse Art Cover Collection, Leathersoft, Brown, Red Letter, Comfort Print</t>
  </si>
  <si>
    <t>9780310136736</t>
  </si>
  <si>
    <t>Seasons of Sorrow</t>
  </si>
  <si>
    <t>9781400218912</t>
  </si>
  <si>
    <t>Seeing Beautiful Again</t>
  </si>
  <si>
    <t>9781400231263</t>
  </si>
  <si>
    <t>Sure as the Sunrise</t>
  </si>
  <si>
    <t>9780785251996</t>
  </si>
  <si>
    <t>World of the End</t>
  </si>
  <si>
    <t>Sale Stickers</t>
  </si>
  <si>
    <t xml:space="preserve">9780310264040  </t>
  </si>
  <si>
    <t>Sale Stickers 30% Off Sheet of 14</t>
  </si>
  <si>
    <t>30% off</t>
  </si>
  <si>
    <t>9780310270089</t>
  </si>
  <si>
    <t>Sale Stickers 40% Off Sheet of 14</t>
  </si>
  <si>
    <t>40% off</t>
  </si>
  <si>
    <t xml:space="preserve">9780310208556  </t>
  </si>
  <si>
    <t>Sale Stickers $9.97 Sheet of 14</t>
  </si>
  <si>
    <t>9781404134119</t>
  </si>
  <si>
    <t>PRICE STICKER $5.00</t>
  </si>
  <si>
    <t>Total Units:</t>
  </si>
  <si>
    <t>Avg. Mar</t>
  </si>
  <si>
    <t>Total Net:</t>
  </si>
  <si>
    <t>2 Day Sale POS credits</t>
  </si>
  <si>
    <t>Credit-Back Form</t>
  </si>
  <si>
    <t>Terms:</t>
  </si>
  <si>
    <t xml:space="preserve">1. Merchandise the titles below at  recommended sale price off in a prominent location.
2. After the sale, send a report to HarperCollins Christian Publishing detailing how many units were sold at the sale price. We will credit your account as listed below for each unit sold at the suggested sale price during the selected time frame.
</t>
  </si>
  <si>
    <t>Date:</t>
  </si>
  <si>
    <t>Purchase PO #:</t>
  </si>
  <si>
    <t>Sales Rep's Name:</t>
  </si>
  <si>
    <t>City/State/Zip:</t>
  </si>
  <si>
    <t>City,State,Zip</t>
  </si>
  <si>
    <t>Eligible Titles</t>
  </si>
  <si>
    <t>POS Qty</t>
  </si>
  <si>
    <t>Retail Price</t>
  </si>
  <si>
    <t>Purchase Discount</t>
  </si>
  <si>
    <t>Purchase Net</t>
  </si>
  <si>
    <t>Final Net</t>
  </si>
  <si>
    <t>Credit Total</t>
  </si>
  <si>
    <t xml:space="preserve">A computer POS sales report showing units sold by ISBN or cash sales receipts MUST be attached to this form and postmarked no more than 30 days after the end of the promotion to receive the credit. This form must be completely filled out to ensure proper credit to your account. </t>
  </si>
  <si>
    <t>SALESPERSON:</t>
  </si>
  <si>
    <t>DATE:</t>
  </si>
  <si>
    <t>DEALER:</t>
  </si>
  <si>
    <t xml:space="preserve">Mail this completed form along with your computer POS sales report or cash register tape to:  </t>
  </si>
  <si>
    <t>HarperCollins Christian Publishing</t>
  </si>
  <si>
    <t xml:space="preserve">Customer Service Department </t>
  </si>
  <si>
    <t>INTERNAL USE ONLY</t>
  </si>
  <si>
    <t>501 Nelson Place</t>
  </si>
  <si>
    <t>Discount Reason Code: CS</t>
  </si>
  <si>
    <t>Nashville TN, 37214</t>
  </si>
  <si>
    <t>Tracking Code: POSW14</t>
  </si>
  <si>
    <t>(must be postmarked within 30 days of promo end date)</t>
  </si>
  <si>
    <t>END/103113</t>
  </si>
  <si>
    <t>REP NAME HERE</t>
  </si>
  <si>
    <t>CUSTOMER</t>
  </si>
  <si>
    <t>CUST #</t>
  </si>
  <si>
    <t>Neon Black w/ Cross</t>
  </si>
  <si>
    <t>Replacement Product in case the Midnight Blue is Out of stock</t>
  </si>
  <si>
    <t>50% off, Credit Back $2.50
Out of stock</t>
  </si>
  <si>
    <t>Purple Teal</t>
  </si>
  <si>
    <t>3 units @65%</t>
  </si>
  <si>
    <t>50% off, Credit Back
$2.50
Out of Stock</t>
  </si>
  <si>
    <t>$12.99 until 12/1/22
Price Change to $13.99</t>
  </si>
  <si>
    <t>Post Sale Credit Claim Form</t>
  </si>
  <si>
    <t>Promotion:</t>
  </si>
  <si>
    <t>November-December Christmas</t>
  </si>
  <si>
    <t>Submit to:</t>
  </si>
  <si>
    <t>Tyndale House Publishers Customer Service</t>
  </si>
  <si>
    <t>Company:</t>
  </si>
  <si>
    <t>Tyndale House Publishers</t>
  </si>
  <si>
    <t>351 Executive Drive</t>
  </si>
  <si>
    <t>Submit by December 31, 2022</t>
  </si>
  <si>
    <t>Carol Stream, IL 60188</t>
  </si>
  <si>
    <t>Email:</t>
  </si>
  <si>
    <t>csresponse@tyndale.com</t>
  </si>
  <si>
    <t>SALE</t>
  </si>
  <si>
    <t>SALE PRICE</t>
  </si>
  <si>
    <t>POST SALE CREDIT</t>
  </si>
  <si>
    <t>POS
Units 
Sold</t>
  </si>
  <si>
    <t>Invoice Retail 
Price</t>
  </si>
  <si>
    <t>Invoice Purchase Discount</t>
  </si>
  <si>
    <t xml:space="preserve">Purchase
 Net Cost
Per Unit  </t>
  </si>
  <si>
    <t>Advertised
Sale Price</t>
  </si>
  <si>
    <t xml:space="preserve">% off retail </t>
  </si>
  <si>
    <t xml:space="preserve">Net Cost
Per Unit </t>
  </si>
  <si>
    <t xml:space="preserve">Retailer 
Margin 
</t>
  </si>
  <si>
    <t>Retailer Discount</t>
  </si>
  <si>
    <t>Per Unit</t>
  </si>
  <si>
    <t>TOTAL
Per Title</t>
  </si>
  <si>
    <r>
      <t xml:space="preserve">9781496444820
</t>
    </r>
    <r>
      <rPr>
        <sz val="10"/>
        <color rgb="FFC00000"/>
        <rFont val="Arial"/>
        <family val="2"/>
      </rPr>
      <t>12-Day Sale, 12/9</t>
    </r>
  </si>
  <si>
    <t>NLT Thinline Ref Bible Filament Enabled Edi LL Rustic Brown</t>
  </si>
  <si>
    <r>
      <t xml:space="preserve">9781496440075
</t>
    </r>
    <r>
      <rPr>
        <sz val="10"/>
        <color rgb="FFC00000"/>
        <rFont val="Arial"/>
        <family val="2"/>
      </rPr>
      <t>12-Day Sale, 12/17</t>
    </r>
  </si>
  <si>
    <t>NLT Life Application Study Bible, Third Edition, Personal Size – Brown Mahogany LL</t>
  </si>
  <si>
    <t>9781496439314</t>
  </si>
  <si>
    <t>NLT Life Application Study Bible Brown/Mahogany Leatherlike</t>
  </si>
  <si>
    <t>9781496445384</t>
  </si>
  <si>
    <t>NLT Life Application Study Bible Girls Teal Pink Flowers</t>
  </si>
  <si>
    <t>9781414397788</t>
  </si>
  <si>
    <t>NLT Life Application Study Bible Girls Purple Teal</t>
  </si>
  <si>
    <t>9781496430779</t>
  </si>
  <si>
    <t>NLT Life Application Study Bible Boys Midnight Blue</t>
  </si>
  <si>
    <t>9781496434326</t>
  </si>
  <si>
    <t>NLT Life Application Study Bible Teen Brown Leatherlike</t>
  </si>
  <si>
    <t>9781496467966</t>
  </si>
  <si>
    <t>Inspire Worship</t>
  </si>
  <si>
    <t>9781496452528</t>
  </si>
  <si>
    <t>9780842331746</t>
  </si>
  <si>
    <t>9781496401953</t>
  </si>
  <si>
    <r>
      <rPr>
        <b/>
        <sz val="14"/>
        <color rgb="FFC00000"/>
        <rFont val="Calibri"/>
        <family val="2"/>
        <scheme val="minor"/>
      </rPr>
      <t xml:space="preserve">12-Days of Christmas Sale Titles: </t>
    </r>
    <r>
      <rPr>
        <sz val="11"/>
        <rFont val="Calibri"/>
        <family val="2"/>
        <scheme val="minor"/>
      </rPr>
      <t xml:space="preserve">
</t>
    </r>
    <r>
      <rPr>
        <sz val="11"/>
        <rFont val="Arial"/>
        <family val="2"/>
      </rPr>
      <t xml:space="preserve">•   </t>
    </r>
    <r>
      <rPr>
        <sz val="11"/>
        <rFont val="Calibri"/>
        <family val="2"/>
        <scheme val="minor"/>
      </rPr>
      <t>9781496444820/NLT Thinline Refence Bible</t>
    </r>
    <r>
      <rPr>
        <b/>
        <sz val="11"/>
        <color rgb="FFC00000"/>
        <rFont val="Calibri"/>
        <family val="2"/>
        <scheme val="minor"/>
      </rPr>
      <t xml:space="preserve">
     Sales from Friday, 12/9 only
</t>
    </r>
    <r>
      <rPr>
        <sz val="11"/>
        <rFont val="Calibri"/>
        <family val="2"/>
        <scheme val="minor"/>
      </rPr>
      <t>•   9781496440075 / NLT Life Application Study Bible</t>
    </r>
    <r>
      <rPr>
        <b/>
        <sz val="11"/>
        <color rgb="FFC00000"/>
        <rFont val="Calibri"/>
        <family val="2"/>
        <scheme val="minor"/>
      </rPr>
      <t xml:space="preserve">
     Sales from Saturday, 12/17 only</t>
    </r>
  </si>
  <si>
    <t xml:space="preserve">Address: </t>
  </si>
  <si>
    <t>City, ST:</t>
  </si>
  <si>
    <t>Contact Name:</t>
  </si>
  <si>
    <t>Title:</t>
  </si>
  <si>
    <t>TOTAL:</t>
  </si>
  <si>
    <t>Signature: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</si>
</sst>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quot;$&quot;#,###.00"/>
    <numFmt numFmtId="166" formatCode="m/d/yy;@"/>
    <numFmt numFmtId="167" formatCode="0.0%"/>
  </numFmts>
  <fonts count="80">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b/>
      <sz val="12"/>
      <color theme="1"/>
      <name val="Arial"/>
      <family val="2"/>
    </font>
    <font>
      <sz val="10"/>
      <color theme="1"/>
      <name val="Arial"/>
      <family val="2"/>
    </font>
    <font>
      <sz val="10"/>
      <name val="SansSerif"/>
      <charset val="1"/>
    </font>
    <font>
      <sz val="11"/>
      <color theme="1"/>
      <name val="Calibri"/>
      <family val="2"/>
      <scheme val="minor"/>
    </font>
    <font>
      <sz val="9"/>
      <color theme="1"/>
      <name val="Arial"/>
      <family val="2"/>
    </font>
    <font>
      <b/>
      <sz val="9"/>
      <color theme="1"/>
      <name val="Arial"/>
      <family val="2"/>
    </font>
    <font>
      <sz val="9"/>
      <color rgb="FF000000"/>
      <name val="Arial"/>
      <family val="2"/>
    </font>
    <font>
      <b/>
      <sz val="20"/>
      <color theme="1"/>
      <name val="Arial"/>
      <family val="2"/>
    </font>
    <font>
      <b/>
      <sz val="14"/>
      <color theme="1"/>
      <name val="Arial"/>
      <family val="2"/>
    </font>
    <font>
      <b/>
      <sz val="14"/>
      <color indexed="8"/>
      <name val="Arial"/>
      <family val="2"/>
    </font>
    <font>
      <b/>
      <sz val="26"/>
      <color theme="1"/>
      <name val="Arial"/>
      <family val="2"/>
    </font>
    <font>
      <u/>
      <sz val="12"/>
      <color theme="10"/>
      <name val="Arial"/>
      <family val="2"/>
    </font>
    <font>
      <u/>
      <sz val="10"/>
      <color theme="10"/>
      <name val="Arial"/>
      <family val="2"/>
    </font>
    <font>
      <b/>
      <u/>
      <sz val="9"/>
      <color theme="1"/>
      <name val="Arial"/>
      <family val="2"/>
    </font>
    <font>
      <i/>
      <sz val="8"/>
      <color theme="1"/>
      <name val="Arial"/>
      <family val="2"/>
    </font>
    <font>
      <b/>
      <sz val="9"/>
      <color indexed="9"/>
      <name val="Arial"/>
      <family val="2"/>
    </font>
    <font>
      <i/>
      <sz val="9"/>
      <color theme="1"/>
      <name val="Arial"/>
      <family val="2"/>
    </font>
    <font>
      <i/>
      <sz val="10"/>
      <color rgb="FFC00000"/>
      <name val="Arial"/>
      <family val="2"/>
    </font>
    <font>
      <sz val="14"/>
      <color theme="1"/>
      <name val="Arial Black"/>
      <family val="2"/>
    </font>
    <font>
      <sz val="14"/>
      <color theme="1"/>
      <name val="Arial"/>
      <family val="2"/>
    </font>
    <font>
      <b/>
      <u/>
      <sz val="14"/>
      <color theme="1"/>
      <name val="Arial"/>
      <family val="2"/>
    </font>
    <font>
      <b/>
      <sz val="11"/>
      <color theme="1"/>
      <name val="Calibri"/>
      <family val="2"/>
      <scheme val="minor"/>
    </font>
    <font>
      <sz val="12"/>
      <color theme="1"/>
      <name val="Calibri"/>
      <family val="2"/>
      <scheme val="minor"/>
    </font>
    <font>
      <b/>
      <sz val="12"/>
      <color theme="1"/>
      <name val="Calibri"/>
      <family val="2"/>
      <scheme val="minor"/>
    </font>
    <font>
      <sz val="10"/>
      <color theme="1"/>
      <name val="Calibri"/>
      <family val="2"/>
      <scheme val="minor"/>
    </font>
    <font>
      <sz val="10"/>
      <color rgb="FFFF0000"/>
      <name val="Calibri"/>
      <family val="2"/>
      <scheme val="minor"/>
    </font>
    <font>
      <sz val="12"/>
      <color rgb="FFFF0000"/>
      <name val="Calibri"/>
      <family val="2"/>
      <scheme val="minor"/>
    </font>
    <font>
      <sz val="12"/>
      <name val="Calibri"/>
      <family val="2"/>
      <scheme val="minor"/>
    </font>
    <font>
      <b/>
      <sz val="10"/>
      <color theme="1"/>
      <name val="Calibri"/>
      <family val="2"/>
      <scheme val="minor"/>
    </font>
    <font>
      <b/>
      <sz val="10"/>
      <color rgb="FFC00000"/>
      <name val="Calibri"/>
      <family val="2"/>
      <scheme val="minor"/>
    </font>
    <font>
      <b/>
      <sz val="9"/>
      <color theme="1"/>
      <name val="Calibri"/>
      <family val="2"/>
      <scheme val="minor"/>
    </font>
    <font>
      <b/>
      <sz val="18"/>
      <color theme="1"/>
      <name val="Calibri"/>
      <family val="2"/>
      <scheme val="minor"/>
    </font>
    <font>
      <b/>
      <sz val="18"/>
      <color rgb="FFFF0000"/>
      <name val="Calibri"/>
      <family val="2"/>
    </font>
    <font>
      <b/>
      <sz val="14"/>
      <color rgb="FFFF0000"/>
      <name val="Calibri"/>
      <family val="2"/>
    </font>
    <font>
      <b/>
      <sz val="11"/>
      <color indexed="30"/>
      <name val="Calibri"/>
      <family val="2"/>
    </font>
    <font>
      <sz val="18"/>
      <color theme="1"/>
      <name val="Calibri"/>
      <family val="2"/>
      <scheme val="minor"/>
    </font>
    <font>
      <b/>
      <sz val="20"/>
      <color theme="1"/>
      <name val="Calibri"/>
      <family val="2"/>
      <scheme val="minor"/>
    </font>
    <font>
      <b/>
      <sz val="20"/>
      <color rgb="FFFF0000"/>
      <name val="Calibri"/>
      <family val="2"/>
      <scheme val="minor"/>
    </font>
    <font>
      <sz val="11"/>
      <color theme="0"/>
      <name val="Calibri"/>
      <family val="2"/>
      <scheme val="minor"/>
    </font>
    <font>
      <sz val="16"/>
      <color theme="1"/>
      <name val="Calibri"/>
      <family val="2"/>
      <scheme val="minor"/>
    </font>
    <font>
      <i/>
      <sz val="11"/>
      <color theme="1"/>
      <name val="Calibri"/>
      <family val="2"/>
      <scheme val="minor"/>
    </font>
    <font>
      <sz val="11"/>
      <name val="Calibri"/>
      <family val="2"/>
      <scheme val="minor"/>
    </font>
    <font>
      <b/>
      <sz val="14"/>
      <color theme="1"/>
      <name val="Calibri"/>
      <family val="2"/>
      <scheme val="minor"/>
    </font>
    <font>
      <sz val="10"/>
      <name val="Arial"/>
      <family val="2"/>
    </font>
    <font>
      <sz val="10"/>
      <name val="Verdana"/>
      <family val="2"/>
    </font>
    <font>
      <sz val="8"/>
      <name val="Verdana"/>
      <family val="2"/>
    </font>
    <font>
      <b/>
      <sz val="8"/>
      <color indexed="12"/>
      <name val="Verdana"/>
      <family val="2"/>
    </font>
    <font>
      <sz val="12"/>
      <name val="Verdana"/>
      <family val="2"/>
    </font>
    <font>
      <b/>
      <sz val="11"/>
      <name val="Verdana"/>
      <family val="2"/>
    </font>
    <font>
      <sz val="11"/>
      <name val="Verdana"/>
      <family val="2"/>
    </font>
    <font>
      <b/>
      <sz val="8"/>
      <name val="Verdana"/>
      <family val="2"/>
    </font>
    <font>
      <b/>
      <u/>
      <sz val="8"/>
      <name val="Verdana"/>
      <family val="2"/>
    </font>
    <font>
      <b/>
      <sz val="11"/>
      <color indexed="16"/>
      <name val="Verdana"/>
      <family val="2"/>
    </font>
    <font>
      <b/>
      <sz val="10"/>
      <name val="Verdana"/>
      <family val="2"/>
    </font>
    <font>
      <b/>
      <sz val="10"/>
      <color indexed="17"/>
      <name val="Verdana"/>
      <family val="2"/>
    </font>
    <font>
      <sz val="11"/>
      <color rgb="FFFF0000"/>
      <name val="Calibri"/>
      <family val="2"/>
      <scheme val="minor"/>
    </font>
    <font>
      <sz val="11"/>
      <color theme="1"/>
      <name val="Verdana"/>
      <family val="2"/>
    </font>
    <font>
      <b/>
      <sz val="24"/>
      <name val="Arial Black"/>
      <family val="2"/>
    </font>
    <font>
      <b/>
      <sz val="12"/>
      <name val="Arial"/>
      <family val="2"/>
    </font>
    <font>
      <sz val="12"/>
      <name val="Arial"/>
      <family val="2"/>
    </font>
    <font>
      <b/>
      <sz val="12"/>
      <name val="Arial Black"/>
      <family val="2"/>
    </font>
    <font>
      <b/>
      <sz val="12"/>
      <color rgb="FFC00000"/>
      <name val="Arial"/>
      <family val="2"/>
    </font>
    <font>
      <b/>
      <u/>
      <sz val="11"/>
      <color rgb="FFC00000"/>
      <name val="Calibri"/>
      <family val="2"/>
      <scheme val="minor"/>
    </font>
    <font>
      <b/>
      <sz val="12"/>
      <name val="Calibri"/>
      <family val="2"/>
      <scheme val="minor"/>
    </font>
    <font>
      <b/>
      <sz val="11"/>
      <name val="Calibri"/>
      <family val="2"/>
      <scheme val="minor"/>
    </font>
    <font>
      <sz val="10"/>
      <color rgb="FFC00000"/>
      <name val="Arial"/>
      <family val="2"/>
    </font>
    <font>
      <sz val="10"/>
      <color rgb="FF000000"/>
      <name val="Arial"/>
      <family val="2"/>
    </font>
    <font>
      <b/>
      <sz val="10"/>
      <color theme="1"/>
      <name val="Calibri"/>
      <family val="2"/>
    </font>
    <font>
      <sz val="12"/>
      <color theme="1"/>
      <name val="Calibri"/>
      <family val="2"/>
    </font>
    <font>
      <b/>
      <sz val="10"/>
      <name val="Arial"/>
      <family val="2"/>
    </font>
    <font>
      <b/>
      <sz val="11"/>
      <color rgb="FFC00000"/>
      <name val="Calibri"/>
      <family val="2"/>
      <scheme val="minor"/>
    </font>
    <font>
      <b/>
      <sz val="14"/>
      <color rgb="FFC00000"/>
      <name val="Calibri"/>
      <family val="2"/>
      <scheme val="minor"/>
    </font>
    <font>
      <sz val="11"/>
      <name val="Arial"/>
      <family val="2"/>
    </font>
  </fonts>
  <fills count="20">
    <fill>
      <patternFill patternType="none"/>
    </fill>
    <fill>
      <patternFill patternType="gray125"/>
    </fill>
    <fill>
      <patternFill patternType="solid">
        <fgColor theme="0"/>
        <bgColor indexed="64"/>
      </patternFill>
    </fill>
    <fill>
      <patternFill patternType="solid">
        <fgColor theme="4" tint="0.79998168889431442"/>
        <bgColor indexed="64"/>
      </patternFill>
    </fill>
    <fill>
      <patternFill patternType="solid">
        <fgColor rgb="FFC0000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rgb="FFFFFF00"/>
        <bgColor indexed="64"/>
      </patternFill>
    </fill>
    <fill>
      <patternFill patternType="solid">
        <fgColor indexed="43"/>
        <bgColor indexed="64"/>
      </patternFill>
    </fill>
    <fill>
      <patternFill patternType="solid">
        <fgColor indexed="22"/>
        <bgColor indexed="64"/>
      </patternFill>
    </fill>
    <fill>
      <patternFill patternType="solid">
        <fgColor theme="9" tint="-0.249977111117893"/>
        <bgColor indexed="64"/>
      </patternFill>
    </fill>
    <fill>
      <patternFill patternType="solid">
        <fgColor theme="0"/>
        <bgColor rgb="FFB8CCE4"/>
      </patternFill>
    </fill>
    <fill>
      <patternFill patternType="solid">
        <fgColor rgb="FFFFFAEB"/>
        <bgColor rgb="FFFFFF99"/>
      </patternFill>
    </fill>
    <fill>
      <patternFill patternType="solid">
        <fgColor rgb="FFFFFAEB"/>
        <bgColor indexed="64"/>
      </patternFill>
    </fill>
    <fill>
      <patternFill patternType="solid">
        <fgColor theme="0"/>
        <bgColor theme="0"/>
      </patternFill>
    </fill>
  </fills>
  <borders count="83">
    <border>
      <left/>
      <right/>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bottom style="thin">
        <color auto="1"/>
      </bottom>
      <diagonal/>
    </border>
    <border>
      <left style="thin">
        <color theme="0" tint="-0.499984740745262"/>
      </left>
      <right style="thin">
        <color theme="0" tint="-0.499984740745262"/>
      </right>
      <top style="medium">
        <color auto="1"/>
      </top>
      <bottom style="thin">
        <color theme="0" tint="-0.499984740745262"/>
      </bottom>
      <diagonal/>
    </border>
    <border>
      <left style="thick">
        <color auto="1"/>
      </left>
      <right/>
      <top style="thick">
        <color auto="1"/>
      </top>
      <bottom/>
      <diagonal/>
    </border>
    <border>
      <left/>
      <right style="thick">
        <color auto="1"/>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style="thick">
        <color auto="1"/>
      </right>
      <top/>
      <bottom style="thick">
        <color auto="1"/>
      </bottom>
      <diagonal/>
    </border>
    <border>
      <left style="thin">
        <color theme="0" tint="-0.499984740745262"/>
      </left>
      <right style="thin">
        <color theme="0" tint="-0.499984740745262"/>
      </right>
      <top/>
      <bottom style="thin">
        <color theme="0" tint="-0.499984740745262"/>
      </bottom>
      <diagonal/>
    </border>
    <border>
      <left/>
      <right/>
      <top style="thick">
        <color auto="1"/>
      </top>
      <bottom/>
      <diagonal/>
    </border>
    <border>
      <left/>
      <right/>
      <top/>
      <bottom style="thick">
        <color auto="1"/>
      </bottom>
      <diagonal/>
    </border>
    <border>
      <left style="dotted">
        <color auto="1"/>
      </left>
      <right/>
      <top style="thick">
        <color auto="1"/>
      </top>
      <bottom/>
      <diagonal/>
    </border>
    <border>
      <left style="dotted">
        <color auto="1"/>
      </left>
      <right/>
      <top/>
      <bottom/>
      <diagonal/>
    </border>
    <border>
      <left style="dotted">
        <color auto="1"/>
      </left>
      <right/>
      <top/>
      <bottom style="thick">
        <color auto="1"/>
      </bottom>
      <diagonal/>
    </border>
    <border>
      <left style="thick">
        <color auto="1"/>
      </left>
      <right style="medium">
        <color auto="1"/>
      </right>
      <top/>
      <bottom/>
      <diagonal/>
    </border>
    <border>
      <left/>
      <right style="dotted">
        <color auto="1"/>
      </right>
      <top/>
      <bottom/>
      <diagonal/>
    </border>
    <border>
      <left style="thick">
        <color auto="1"/>
      </left>
      <right style="medium">
        <color auto="1"/>
      </right>
      <top style="thick">
        <color auto="1"/>
      </top>
      <bottom/>
      <diagonal/>
    </border>
    <border>
      <left style="medium">
        <color auto="1"/>
      </left>
      <right style="thick">
        <color auto="1"/>
      </right>
      <top style="thick">
        <color auto="1"/>
      </top>
      <bottom/>
      <diagonal/>
    </border>
    <border>
      <left style="medium">
        <color auto="1"/>
      </left>
      <right style="thick">
        <color auto="1"/>
      </right>
      <top/>
      <bottom/>
      <diagonal/>
    </border>
    <border>
      <left style="thick">
        <color auto="1"/>
      </left>
      <right style="medium">
        <color auto="1"/>
      </right>
      <top/>
      <bottom style="thick">
        <color auto="1"/>
      </bottom>
      <diagonal/>
    </border>
    <border>
      <left style="medium">
        <color auto="1"/>
      </left>
      <right style="thick">
        <color auto="1"/>
      </right>
      <top/>
      <bottom style="thick">
        <color auto="1"/>
      </bottom>
      <diagonal/>
    </border>
    <border>
      <left style="thin">
        <color theme="0" tint="-0.499984740745262"/>
      </left>
      <right style="thin">
        <color theme="0" tint="-0.499984740745262"/>
      </right>
      <top style="thick">
        <color auto="1"/>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bottom style="thin">
        <color theme="0" tint="-0.499984740745262"/>
      </bottom>
      <diagonal/>
    </border>
    <border>
      <left style="thin">
        <color auto="1"/>
      </left>
      <right/>
      <top/>
      <bottom style="thin">
        <color auto="1"/>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top/>
      <bottom style="medium">
        <color theme="4" tint="-0.499984740745262"/>
      </bottom>
      <diagonal/>
    </border>
    <border>
      <left/>
      <right/>
      <top style="thin">
        <color auto="1"/>
      </top>
      <bottom/>
      <diagonal/>
    </border>
    <border>
      <left/>
      <right/>
      <top/>
      <bottom style="thin">
        <color indexed="16"/>
      </bottom>
      <diagonal/>
    </border>
    <border>
      <left/>
      <right/>
      <top/>
      <bottom style="thin">
        <color indexed="64"/>
      </bottom>
      <diagonal/>
    </border>
    <border>
      <left/>
      <right/>
      <top style="thin">
        <color indexed="64"/>
      </top>
      <bottom style="double">
        <color indexed="64"/>
      </bottom>
      <diagonal/>
    </border>
    <border>
      <left/>
      <right/>
      <top style="thin">
        <color indexed="16"/>
      </top>
      <bottom/>
      <diagonal/>
    </border>
    <border>
      <left style="thin">
        <color auto="1"/>
      </left>
      <right style="thin">
        <color auto="1"/>
      </right>
      <top style="thin">
        <color auto="1"/>
      </top>
      <bottom style="thin">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top style="thin">
        <color indexed="16"/>
      </top>
      <bottom/>
      <diagonal/>
    </border>
    <border>
      <left/>
      <right/>
      <top/>
      <bottom style="thick">
        <color theme="0" tint="-0.499984740745262"/>
      </bottom>
      <diagonal/>
    </border>
    <border>
      <left/>
      <right/>
      <top style="thick">
        <color theme="0" tint="-0.499984740745262"/>
      </top>
      <bottom style="thick">
        <color theme="0" tint="-0.499984740745262"/>
      </bottom>
      <diagonal/>
    </border>
    <border>
      <left/>
      <right/>
      <top style="thick">
        <color theme="0" tint="-0.499984740745262"/>
      </top>
      <bottom style="medium">
        <color auto="1"/>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style="thin">
        <color rgb="FF000000"/>
      </right>
      <top style="thin">
        <color rgb="FF000000"/>
      </top>
      <bottom style="thin">
        <color rgb="FF000000"/>
      </bottom>
      <diagonal/>
    </border>
    <border>
      <left style="medium">
        <color indexed="64"/>
      </left>
      <right/>
      <top style="thin">
        <color theme="0" tint="-0.499984740745262"/>
      </top>
      <bottom style="thin">
        <color theme="0" tint="-0.499984740745262"/>
      </bottom>
      <diagonal/>
    </border>
    <border>
      <left/>
      <right/>
      <top style="thin">
        <color rgb="FF000000"/>
      </top>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right/>
      <top/>
      <bottom style="double">
        <color rgb="FF000000"/>
      </bottom>
      <diagonal/>
    </border>
  </borders>
  <cellStyleXfs count="19">
    <xf numFmtId="0" fontId="0" fillId="0" borderId="0"/>
    <xf numFmtId="9" fontId="6" fillId="0" borderId="0" applyFont="0" applyFill="0" applyBorder="0" applyAlignment="0" applyProtection="0"/>
    <xf numFmtId="0" fontId="9" fillId="0" borderId="0"/>
    <xf numFmtId="0" fontId="10" fillId="0" borderId="0"/>
    <xf numFmtId="0" fontId="5" fillId="0" borderId="0"/>
    <xf numFmtId="9" fontId="5" fillId="0" borderId="0" applyFont="0" applyFill="0" applyBorder="0" applyAlignment="0" applyProtection="0"/>
    <xf numFmtId="44" fontId="5" fillId="0" borderId="0" applyFont="0" applyFill="0" applyBorder="0" applyAlignment="0" applyProtection="0"/>
    <xf numFmtId="0" fontId="18" fillId="0" borderId="0" applyNumberFormat="0" applyFill="0" applyBorder="0" applyAlignment="0" applyProtection="0"/>
    <xf numFmtId="0" fontId="4" fillId="0" borderId="0"/>
    <xf numFmtId="0" fontId="3" fillId="0" borderId="0"/>
    <xf numFmtId="0" fontId="2" fillId="0" borderId="0"/>
    <xf numFmtId="9" fontId="2" fillId="0" borderId="0" applyFont="0" applyFill="0" applyBorder="0" applyAlignment="0" applyProtection="0"/>
    <xf numFmtId="44" fontId="2" fillId="0" borderId="0" applyFont="0" applyFill="0" applyBorder="0" applyAlignment="0" applyProtection="0"/>
    <xf numFmtId="0" fontId="50" fillId="0" borderId="0"/>
    <xf numFmtId="44" fontId="50" fillId="0" borderId="0" applyFont="0" applyFill="0" applyBorder="0" applyAlignment="0" applyProtection="0"/>
    <xf numFmtId="0" fontId="1" fillId="0" borderId="0"/>
    <xf numFmtId="9"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cellStyleXfs>
  <cellXfs count="519">
    <xf numFmtId="0" fontId="0" fillId="0" borderId="0" xfId="0"/>
    <xf numFmtId="0" fontId="11" fillId="0" borderId="0" xfId="0" applyFont="1" applyAlignment="1" applyProtection="1">
      <alignment vertical="top"/>
      <protection locked="0"/>
    </xf>
    <xf numFmtId="0" fontId="11" fillId="0" borderId="0" xfId="0" applyFont="1" applyAlignment="1" applyProtection="1">
      <alignment horizontal="center" vertical="top"/>
      <protection locked="0"/>
    </xf>
    <xf numFmtId="1" fontId="11" fillId="0" borderId="0" xfId="0" applyNumberFormat="1" applyFont="1" applyAlignment="1" applyProtection="1">
      <alignment horizontal="center" vertical="top"/>
      <protection locked="0"/>
    </xf>
    <xf numFmtId="9" fontId="11" fillId="0" borderId="0" xfId="1" applyFont="1" applyAlignment="1" applyProtection="1">
      <alignment horizontal="center" vertical="top"/>
      <protection locked="0"/>
    </xf>
    <xf numFmtId="0" fontId="0" fillId="0" borderId="0" xfId="0" applyAlignment="1" applyProtection="1">
      <alignment vertical="top"/>
      <protection locked="0"/>
    </xf>
    <xf numFmtId="0" fontId="11" fillId="2" borderId="0" xfId="0" applyFont="1" applyFill="1" applyAlignment="1" applyProtection="1">
      <alignment vertical="top"/>
      <protection locked="0"/>
    </xf>
    <xf numFmtId="0" fontId="11" fillId="2" borderId="0" xfId="0" applyFont="1" applyFill="1" applyAlignment="1" applyProtection="1">
      <alignment horizontal="center" vertical="top"/>
      <protection locked="0"/>
    </xf>
    <xf numFmtId="1" fontId="11" fillId="2" borderId="0" xfId="1" applyNumberFormat="1" applyFont="1" applyFill="1" applyAlignment="1" applyProtection="1">
      <alignment horizontal="center" vertical="top"/>
      <protection locked="0"/>
    </xf>
    <xf numFmtId="9" fontId="11" fillId="0" borderId="2" xfId="1" applyFont="1" applyBorder="1" applyAlignment="1" applyProtection="1">
      <alignment horizontal="center" vertical="top"/>
      <protection locked="0"/>
    </xf>
    <xf numFmtId="0" fontId="11" fillId="2" borderId="2" xfId="0" applyFont="1" applyFill="1" applyBorder="1" applyAlignment="1" applyProtection="1">
      <alignment horizontal="center"/>
      <protection locked="0"/>
    </xf>
    <xf numFmtId="9" fontId="11" fillId="0" borderId="0" xfId="1" applyFont="1" applyBorder="1" applyAlignment="1" applyProtection="1">
      <alignment horizontal="center" vertical="top"/>
      <protection locked="0"/>
    </xf>
    <xf numFmtId="0" fontId="8" fillId="0" borderId="0" xfId="0" applyFont="1" applyAlignment="1" applyProtection="1">
      <alignment vertical="center"/>
      <protection locked="0"/>
    </xf>
    <xf numFmtId="0" fontId="11" fillId="0" borderId="0" xfId="0" applyFont="1" applyAlignment="1" applyProtection="1">
      <alignment vertical="center"/>
      <protection locked="0"/>
    </xf>
    <xf numFmtId="164" fontId="11" fillId="0" borderId="0" xfId="0" applyNumberFormat="1" applyFont="1" applyAlignment="1" applyProtection="1">
      <alignment horizontal="center" vertical="top"/>
      <protection locked="0"/>
    </xf>
    <xf numFmtId="0" fontId="11" fillId="2" borderId="0" xfId="0" applyFont="1" applyFill="1" applyAlignment="1" applyProtection="1">
      <alignment horizontal="left" indent="4"/>
      <protection locked="0"/>
    </xf>
    <xf numFmtId="9" fontId="11" fillId="0" borderId="0" xfId="0" applyNumberFormat="1" applyFont="1" applyAlignment="1" applyProtection="1">
      <alignment horizontal="center" vertical="top"/>
      <protection locked="0"/>
    </xf>
    <xf numFmtId="164" fontId="11" fillId="2" borderId="0" xfId="0" applyNumberFormat="1" applyFont="1" applyFill="1" applyAlignment="1" applyProtection="1">
      <alignment horizontal="center" vertical="top"/>
      <protection locked="0"/>
    </xf>
    <xf numFmtId="164" fontId="11" fillId="2" borderId="0" xfId="0" applyNumberFormat="1" applyFont="1" applyFill="1" applyAlignment="1" applyProtection="1">
      <alignment horizontal="left" indent="1"/>
      <protection locked="0"/>
    </xf>
    <xf numFmtId="164" fontId="11" fillId="0" borderId="0" xfId="0" applyNumberFormat="1" applyFont="1" applyAlignment="1" applyProtection="1">
      <alignment horizontal="left" indent="1"/>
      <protection locked="0"/>
    </xf>
    <xf numFmtId="1" fontId="11" fillId="0" borderId="0" xfId="1" applyNumberFormat="1" applyFont="1" applyAlignment="1" applyProtection="1">
      <alignment horizontal="center" vertical="top"/>
      <protection locked="0"/>
    </xf>
    <xf numFmtId="9" fontId="14" fillId="0" borderId="0" xfId="1" applyFont="1" applyAlignment="1" applyProtection="1">
      <alignment horizontal="right" vertical="center" indent="2"/>
      <protection locked="0"/>
    </xf>
    <xf numFmtId="1" fontId="11" fillId="0" borderId="2" xfId="1" applyNumberFormat="1" applyFont="1" applyBorder="1" applyAlignment="1" applyProtection="1">
      <alignment horizontal="center" vertical="top"/>
      <protection locked="0"/>
    </xf>
    <xf numFmtId="0" fontId="13" fillId="0" borderId="1" xfId="4" applyFont="1" applyBorder="1" applyAlignment="1" applyProtection="1">
      <alignment horizontal="center" vertical="center" wrapText="1"/>
      <protection locked="0"/>
    </xf>
    <xf numFmtId="0" fontId="13" fillId="0" borderId="1" xfId="4" applyFont="1" applyBorder="1" applyAlignment="1" applyProtection="1">
      <alignment vertical="center" wrapText="1"/>
      <protection locked="0"/>
    </xf>
    <xf numFmtId="164" fontId="13" fillId="0" borderId="1" xfId="4" applyNumberFormat="1" applyFont="1" applyBorder="1" applyAlignment="1" applyProtection="1">
      <alignment horizontal="center" vertical="center" wrapText="1"/>
      <protection locked="0"/>
    </xf>
    <xf numFmtId="9" fontId="11" fillId="0" borderId="1" xfId="1" applyFont="1" applyBorder="1" applyAlignment="1" applyProtection="1">
      <alignment horizontal="center" vertical="center" wrapText="1"/>
      <protection locked="0"/>
    </xf>
    <xf numFmtId="9" fontId="11" fillId="2" borderId="1" xfId="1" applyFont="1" applyFill="1" applyBorder="1" applyAlignment="1" applyProtection="1">
      <alignment horizontal="center" vertical="center"/>
      <protection locked="0"/>
    </xf>
    <xf numFmtId="1" fontId="11" fillId="2" borderId="1" xfId="1" applyNumberFormat="1" applyFont="1" applyFill="1" applyBorder="1" applyAlignment="1" applyProtection="1">
      <alignment horizontal="center" vertical="center"/>
      <protection locked="0"/>
    </xf>
    <xf numFmtId="164" fontId="11" fillId="0" borderId="1" xfId="0" applyNumberFormat="1" applyFont="1" applyBorder="1" applyAlignment="1">
      <alignment horizontal="center" vertical="center"/>
    </xf>
    <xf numFmtId="0" fontId="8" fillId="0" borderId="0" xfId="0" applyFont="1" applyAlignment="1" applyProtection="1">
      <alignment vertical="top"/>
      <protection locked="0"/>
    </xf>
    <xf numFmtId="9" fontId="11" fillId="2" borderId="10" xfId="1" applyFont="1" applyFill="1" applyBorder="1" applyAlignment="1" applyProtection="1">
      <alignment horizontal="center" vertical="center"/>
      <protection locked="0"/>
    </xf>
    <xf numFmtId="0" fontId="5" fillId="0" borderId="0" xfId="0" applyFont="1" applyAlignment="1" applyProtection="1">
      <alignment vertical="center"/>
      <protection locked="0"/>
    </xf>
    <xf numFmtId="0" fontId="8" fillId="0" borderId="0" xfId="0" applyFont="1" applyAlignment="1" applyProtection="1">
      <alignment vertical="top" wrapText="1"/>
      <protection locked="0"/>
    </xf>
    <xf numFmtId="9" fontId="11" fillId="2" borderId="2" xfId="1" applyFont="1" applyFill="1" applyBorder="1" applyAlignment="1" applyProtection="1">
      <alignment horizontal="center" vertical="top"/>
      <protection locked="0"/>
    </xf>
    <xf numFmtId="1" fontId="11" fillId="2" borderId="2" xfId="1" applyNumberFormat="1" applyFont="1" applyFill="1" applyBorder="1" applyAlignment="1" applyProtection="1">
      <alignment horizontal="center" vertical="top"/>
      <protection locked="0"/>
    </xf>
    <xf numFmtId="9" fontId="12" fillId="0" borderId="3" xfId="0" applyNumberFormat="1" applyFont="1" applyBorder="1" applyAlignment="1" applyProtection="1">
      <alignment horizontal="center" vertical="center" wrapText="1"/>
      <protection locked="0"/>
    </xf>
    <xf numFmtId="9" fontId="12" fillId="0" borderId="3" xfId="1" applyFont="1" applyBorder="1" applyAlignment="1" applyProtection="1">
      <alignment horizontal="center" vertical="center" wrapText="1"/>
      <protection locked="0"/>
    </xf>
    <xf numFmtId="0" fontId="11" fillId="0" borderId="0" xfId="0" applyFont="1" applyAlignment="1" applyProtection="1">
      <alignment vertical="center" wrapText="1"/>
      <protection locked="0"/>
    </xf>
    <xf numFmtId="0" fontId="11" fillId="0" borderId="0" xfId="0" applyFont="1" applyAlignment="1" applyProtection="1">
      <alignment vertical="top" wrapText="1"/>
      <protection locked="0"/>
    </xf>
    <xf numFmtId="0" fontId="11" fillId="0" borderId="11" xfId="0" applyFont="1" applyBorder="1" applyAlignment="1" applyProtection="1">
      <alignment vertical="center"/>
      <protection locked="0"/>
    </xf>
    <xf numFmtId="0" fontId="11" fillId="0" borderId="5" xfId="0" applyFont="1" applyBorder="1" applyAlignment="1" applyProtection="1">
      <alignment vertical="center"/>
      <protection locked="0"/>
    </xf>
    <xf numFmtId="0" fontId="11" fillId="0" borderId="7" xfId="0" applyFont="1" applyBorder="1" applyAlignment="1" applyProtection="1">
      <alignment vertical="center"/>
      <protection locked="0"/>
    </xf>
    <xf numFmtId="0" fontId="11" fillId="0" borderId="12" xfId="0" applyFont="1" applyBorder="1" applyAlignment="1" applyProtection="1">
      <alignment vertical="center"/>
      <protection locked="0"/>
    </xf>
    <xf numFmtId="0" fontId="11" fillId="0" borderId="9" xfId="0" applyFont="1" applyBorder="1" applyAlignment="1" applyProtection="1">
      <alignment vertical="center"/>
      <protection locked="0"/>
    </xf>
    <xf numFmtId="0" fontId="12" fillId="0" borderId="4" xfId="0" applyFont="1" applyBorder="1" applyAlignment="1" applyProtection="1">
      <alignment vertical="center"/>
      <protection locked="0"/>
    </xf>
    <xf numFmtId="0" fontId="11" fillId="0" borderId="11" xfId="0" applyFont="1" applyBorder="1" applyAlignment="1" applyProtection="1">
      <alignment horizontal="left" vertical="center"/>
      <protection locked="0"/>
    </xf>
    <xf numFmtId="9" fontId="11" fillId="0" borderId="0" xfId="0" applyNumberFormat="1" applyFont="1" applyAlignment="1" applyProtection="1">
      <alignment horizontal="left" vertical="center"/>
      <protection locked="0"/>
    </xf>
    <xf numFmtId="0" fontId="11" fillId="0" borderId="12" xfId="0" applyFont="1" applyBorder="1" applyAlignment="1" applyProtection="1">
      <alignment horizontal="left" vertical="center"/>
      <protection locked="0"/>
    </xf>
    <xf numFmtId="0" fontId="12" fillId="0" borderId="13" xfId="0" applyFont="1" applyBorder="1" applyAlignment="1" applyProtection="1">
      <alignment vertical="center"/>
      <protection locked="0"/>
    </xf>
    <xf numFmtId="0" fontId="11" fillId="0" borderId="14" xfId="0" applyFont="1" applyBorder="1" applyAlignment="1" applyProtection="1">
      <alignment horizontal="left" vertical="center" indent="1"/>
      <protection locked="0"/>
    </xf>
    <xf numFmtId="0" fontId="11" fillId="0" borderId="15" xfId="0" applyFont="1" applyBorder="1" applyAlignment="1" applyProtection="1">
      <alignment horizontal="left" vertical="center" indent="1"/>
      <protection locked="0"/>
    </xf>
    <xf numFmtId="0" fontId="20" fillId="0" borderId="14" xfId="0" applyFont="1" applyBorder="1" applyAlignment="1" applyProtection="1">
      <alignment horizontal="left" vertical="center" indent="1"/>
      <protection locked="0"/>
    </xf>
    <xf numFmtId="0" fontId="20" fillId="0" borderId="0" xfId="0" applyFont="1" applyAlignment="1" applyProtection="1">
      <alignment vertical="center"/>
      <protection locked="0"/>
    </xf>
    <xf numFmtId="6" fontId="11" fillId="0" borderId="0" xfId="0" applyNumberFormat="1" applyFont="1" applyAlignment="1" applyProtection="1">
      <alignment horizontal="left" vertical="center"/>
      <protection locked="0"/>
    </xf>
    <xf numFmtId="0" fontId="11" fillId="0" borderId="6" xfId="0" applyFont="1" applyBorder="1" applyAlignment="1" applyProtection="1">
      <alignment horizontal="left" vertical="center" indent="1"/>
      <protection locked="0"/>
    </xf>
    <xf numFmtId="0" fontId="11" fillId="0" borderId="8" xfId="0" applyFont="1" applyBorder="1" applyAlignment="1" applyProtection="1">
      <alignment horizontal="left" vertical="center" indent="1"/>
      <protection locked="0"/>
    </xf>
    <xf numFmtId="1" fontId="12" fillId="3" borderId="16" xfId="1" applyNumberFormat="1" applyFont="1" applyFill="1" applyBorder="1" applyAlignment="1" applyProtection="1">
      <alignment horizontal="center" vertical="center"/>
    </xf>
    <xf numFmtId="0" fontId="11" fillId="0" borderId="14" xfId="0" applyFont="1" applyBorder="1" applyAlignment="1" applyProtection="1">
      <alignment horizontal="left" vertical="center" indent="2"/>
      <protection locked="0"/>
    </xf>
    <xf numFmtId="0" fontId="11" fillId="0" borderId="15" xfId="0" applyFont="1" applyBorder="1" applyAlignment="1" applyProtection="1">
      <alignment horizontal="left" vertical="center" indent="2"/>
      <protection locked="0"/>
    </xf>
    <xf numFmtId="0" fontId="13" fillId="2" borderId="10" xfId="4" applyFont="1" applyFill="1" applyBorder="1" applyAlignment="1" applyProtection="1">
      <alignment horizontal="center" vertical="center" wrapText="1"/>
      <protection locked="0"/>
    </xf>
    <xf numFmtId="0" fontId="13" fillId="2" borderId="10" xfId="4" applyFont="1" applyFill="1" applyBorder="1" applyAlignment="1" applyProtection="1">
      <alignment vertical="center" wrapText="1"/>
      <protection locked="0"/>
    </xf>
    <xf numFmtId="164" fontId="13" fillId="2" borderId="10" xfId="4" applyNumberFormat="1" applyFont="1" applyFill="1" applyBorder="1" applyAlignment="1" applyProtection="1">
      <alignment horizontal="center" vertical="center" wrapText="1"/>
      <protection locked="0"/>
    </xf>
    <xf numFmtId="9" fontId="11" fillId="2" borderId="10" xfId="1" applyFont="1" applyFill="1" applyBorder="1" applyAlignment="1" applyProtection="1">
      <alignment horizontal="center" vertical="center" wrapText="1"/>
      <protection locked="0"/>
    </xf>
    <xf numFmtId="0" fontId="13" fillId="2" borderId="1" xfId="4" applyFont="1" applyFill="1" applyBorder="1" applyAlignment="1" applyProtection="1">
      <alignment horizontal="center" vertical="center" wrapText="1"/>
      <protection locked="0"/>
    </xf>
    <xf numFmtId="0" fontId="13" fillId="2" borderId="1" xfId="4" applyFont="1" applyFill="1" applyBorder="1" applyAlignment="1" applyProtection="1">
      <alignment vertical="center" wrapText="1"/>
      <protection locked="0"/>
    </xf>
    <xf numFmtId="164" fontId="13" fillId="2" borderId="1" xfId="4" applyNumberFormat="1" applyFont="1" applyFill="1" applyBorder="1" applyAlignment="1" applyProtection="1">
      <alignment horizontal="center" vertical="center" wrapText="1"/>
      <protection locked="0"/>
    </xf>
    <xf numFmtId="9" fontId="11" fillId="2" borderId="1" xfId="1" applyFont="1" applyFill="1" applyBorder="1" applyAlignment="1" applyProtection="1">
      <alignment horizontal="center" vertical="center" wrapText="1"/>
      <protection locked="0"/>
    </xf>
    <xf numFmtId="9" fontId="11" fillId="2" borderId="1" xfId="0" applyNumberFormat="1" applyFont="1" applyFill="1" applyBorder="1" applyAlignment="1" applyProtection="1">
      <alignment horizontal="center" vertical="center" wrapText="1"/>
      <protection locked="0"/>
    </xf>
    <xf numFmtId="9" fontId="11" fillId="2" borderId="1" xfId="0" applyNumberFormat="1" applyFont="1" applyFill="1" applyBorder="1" applyAlignment="1" applyProtection="1">
      <alignment horizontal="center" vertical="center"/>
      <protection locked="0"/>
    </xf>
    <xf numFmtId="0" fontId="8" fillId="0" borderId="0" xfId="0" applyFont="1" applyAlignment="1" applyProtection="1">
      <alignment horizontal="center" vertical="top" wrapText="1"/>
      <protection locked="0"/>
    </xf>
    <xf numFmtId="0" fontId="11" fillId="0" borderId="6" xfId="0" applyFont="1" applyBorder="1" applyAlignment="1" applyProtection="1">
      <alignment horizontal="left" vertical="top" indent="1"/>
      <protection locked="0"/>
    </xf>
    <xf numFmtId="1" fontId="22" fillId="4" borderId="0" xfId="0" applyNumberFormat="1" applyFont="1" applyFill="1" applyAlignment="1" applyProtection="1">
      <alignment horizontal="center" vertical="top"/>
      <protection locked="0"/>
    </xf>
    <xf numFmtId="1" fontId="12" fillId="3" borderId="21" xfId="1" applyNumberFormat="1" applyFont="1" applyFill="1" applyBorder="1" applyAlignment="1" applyProtection="1">
      <alignment vertical="center"/>
    </xf>
    <xf numFmtId="164" fontId="12" fillId="3" borderId="20" xfId="0" applyNumberFormat="1" applyFont="1" applyFill="1" applyBorder="1" applyAlignment="1">
      <alignment horizontal="center" vertical="center"/>
    </xf>
    <xf numFmtId="164" fontId="12" fillId="3" borderId="22" xfId="0" applyNumberFormat="1" applyFont="1" applyFill="1" applyBorder="1" applyAlignment="1">
      <alignment vertical="center"/>
    </xf>
    <xf numFmtId="1" fontId="12" fillId="3" borderId="16" xfId="1" applyNumberFormat="1" applyFont="1" applyFill="1" applyBorder="1" applyAlignment="1" applyProtection="1">
      <alignment horizontal="center"/>
    </xf>
    <xf numFmtId="9" fontId="12" fillId="3" borderId="20" xfId="1" applyFont="1" applyFill="1" applyBorder="1" applyAlignment="1" applyProtection="1">
      <alignment horizontal="center"/>
    </xf>
    <xf numFmtId="1" fontId="12" fillId="3" borderId="16" xfId="1" applyNumberFormat="1" applyFont="1" applyFill="1" applyBorder="1" applyAlignment="1" applyProtection="1">
      <alignment horizontal="center" vertical="top"/>
    </xf>
    <xf numFmtId="9" fontId="12" fillId="3" borderId="20" xfId="1" applyFont="1" applyFill="1" applyBorder="1" applyAlignment="1" applyProtection="1">
      <alignment horizontal="center" vertical="top"/>
    </xf>
    <xf numFmtId="1" fontId="12" fillId="3" borderId="18" xfId="1" applyNumberFormat="1" applyFont="1" applyFill="1" applyBorder="1" applyAlignment="1" applyProtection="1">
      <alignment horizontal="center"/>
    </xf>
    <xf numFmtId="9" fontId="12" fillId="3" borderId="19" xfId="1" applyFont="1" applyFill="1" applyBorder="1" applyAlignment="1" applyProtection="1">
      <alignment horizontal="center"/>
    </xf>
    <xf numFmtId="164" fontId="12" fillId="3" borderId="20" xfId="0" applyNumberFormat="1" applyFont="1" applyFill="1" applyBorder="1" applyAlignment="1">
      <alignment horizontal="center" vertical="top"/>
    </xf>
    <xf numFmtId="0" fontId="11" fillId="0" borderId="14" xfId="0" applyFont="1" applyBorder="1" applyAlignment="1" applyProtection="1">
      <alignment horizontal="left" vertical="top" indent="2"/>
      <protection locked="0"/>
    </xf>
    <xf numFmtId="0" fontId="11" fillId="0" borderId="0" xfId="0" applyFont="1" applyAlignment="1" applyProtection="1">
      <alignment horizontal="left" vertical="center"/>
      <protection locked="0"/>
    </xf>
    <xf numFmtId="0" fontId="25" fillId="0" borderId="0" xfId="0" applyFont="1" applyProtection="1">
      <protection locked="0"/>
    </xf>
    <xf numFmtId="0" fontId="26" fillId="0" borderId="0" xfId="0" applyFont="1" applyAlignment="1" applyProtection="1">
      <alignment vertical="top" wrapText="1"/>
      <protection locked="0"/>
    </xf>
    <xf numFmtId="0" fontId="0" fillId="0" borderId="0" xfId="0" applyProtection="1">
      <protection locked="0"/>
    </xf>
    <xf numFmtId="0" fontId="12" fillId="0" borderId="23" xfId="0" applyFont="1" applyBorder="1" applyAlignment="1" applyProtection="1">
      <alignment horizontal="center" vertical="center"/>
      <protection locked="0"/>
    </xf>
    <xf numFmtId="0" fontId="12" fillId="0" borderId="23" xfId="0" applyFont="1" applyBorder="1" applyAlignment="1" applyProtection="1">
      <alignment horizontal="center" vertical="center" wrapText="1"/>
      <protection locked="0"/>
    </xf>
    <xf numFmtId="164" fontId="12" fillId="0" borderId="23" xfId="0" applyNumberFormat="1" applyFont="1" applyBorder="1" applyAlignment="1" applyProtection="1">
      <alignment horizontal="center" vertical="center"/>
      <protection locked="0"/>
    </xf>
    <xf numFmtId="9" fontId="12" fillId="0" borderId="23" xfId="0" applyNumberFormat="1" applyFont="1" applyBorder="1" applyAlignment="1" applyProtection="1">
      <alignment horizontal="center" vertical="center" wrapText="1"/>
      <protection locked="0"/>
    </xf>
    <xf numFmtId="9" fontId="12" fillId="0" borderId="23" xfId="1" applyFont="1" applyBorder="1" applyAlignment="1" applyProtection="1">
      <alignment horizontal="center" vertical="center" wrapText="1"/>
      <protection locked="0"/>
    </xf>
    <xf numFmtId="1" fontId="12" fillId="0" borderId="23" xfId="0" applyNumberFormat="1" applyFont="1" applyBorder="1" applyAlignment="1" applyProtection="1">
      <alignment horizontal="center" vertical="center"/>
      <protection locked="0"/>
    </xf>
    <xf numFmtId="0" fontId="7" fillId="0" borderId="0" xfId="0" applyFont="1" applyAlignment="1" applyProtection="1">
      <alignment horizontal="center" vertical="center"/>
      <protection locked="0"/>
    </xf>
    <xf numFmtId="0" fontId="0" fillId="0" borderId="24" xfId="0" applyBorder="1"/>
    <xf numFmtId="0" fontId="0" fillId="0" borderId="25" xfId="0" applyBorder="1"/>
    <xf numFmtId="0" fontId="0" fillId="0" borderId="26" xfId="0" applyBorder="1"/>
    <xf numFmtId="0" fontId="0" fillId="0" borderId="27" xfId="0" applyBorder="1"/>
    <xf numFmtId="0" fontId="0" fillId="0" borderId="28" xfId="0" applyBorder="1"/>
    <xf numFmtId="0" fontId="0" fillId="0" borderId="29" xfId="0" applyBorder="1"/>
    <xf numFmtId="0" fontId="0" fillId="0" borderId="30" xfId="0" applyBorder="1"/>
    <xf numFmtId="0" fontId="0" fillId="0" borderId="31" xfId="0" applyBorder="1"/>
    <xf numFmtId="0" fontId="12" fillId="0" borderId="3" xfId="0" applyFont="1" applyBorder="1" applyAlignment="1" applyProtection="1">
      <alignment horizontal="center" vertical="center"/>
      <protection locked="0"/>
    </xf>
    <xf numFmtId="164" fontId="12" fillId="0" borderId="3" xfId="0" applyNumberFormat="1" applyFont="1" applyBorder="1" applyAlignment="1" applyProtection="1">
      <alignment horizontal="center" vertical="center"/>
      <protection locked="0"/>
    </xf>
    <xf numFmtId="1" fontId="12" fillId="0" borderId="3" xfId="0" applyNumberFormat="1" applyFont="1" applyBorder="1" applyAlignment="1" applyProtection="1">
      <alignment horizontal="center" vertical="center"/>
      <protection locked="0"/>
    </xf>
    <xf numFmtId="0" fontId="8" fillId="0" borderId="0" xfId="0" applyFont="1" applyAlignment="1" applyProtection="1">
      <alignment vertical="center" wrapText="1"/>
      <protection locked="0"/>
    </xf>
    <xf numFmtId="0" fontId="13" fillId="0" borderId="1" xfId="8" applyFont="1" applyBorder="1" applyAlignment="1" applyProtection="1">
      <alignment horizontal="center" vertical="center" wrapText="1"/>
      <protection locked="0"/>
    </xf>
    <xf numFmtId="0" fontId="13" fillId="0" borderId="1" xfId="8" applyFont="1" applyBorder="1" applyAlignment="1" applyProtection="1">
      <alignment vertical="center" wrapText="1"/>
      <protection locked="0"/>
    </xf>
    <xf numFmtId="164" fontId="13" fillId="0" borderId="1" xfId="8" applyNumberFormat="1" applyFont="1" applyBorder="1" applyAlignment="1" applyProtection="1">
      <alignment horizontal="center" vertical="center" wrapText="1"/>
      <protection locked="0"/>
    </xf>
    <xf numFmtId="1" fontId="13" fillId="2" borderId="1" xfId="4" applyNumberFormat="1" applyFont="1" applyFill="1" applyBorder="1" applyAlignment="1" applyProtection="1">
      <alignment horizontal="center" vertical="center" wrapText="1"/>
      <protection locked="0"/>
    </xf>
    <xf numFmtId="1" fontId="13" fillId="2" borderId="1" xfId="4" applyNumberFormat="1" applyFont="1" applyFill="1" applyBorder="1" applyAlignment="1" applyProtection="1">
      <alignment vertical="center" wrapText="1"/>
      <protection locked="0"/>
    </xf>
    <xf numFmtId="1" fontId="13" fillId="2" borderId="10" xfId="4" applyNumberFormat="1" applyFont="1" applyFill="1" applyBorder="1" applyAlignment="1" applyProtection="1">
      <alignment horizontal="center" wrapText="1"/>
      <protection locked="0"/>
    </xf>
    <xf numFmtId="0" fontId="13" fillId="2" borderId="10" xfId="4" applyFont="1" applyFill="1" applyBorder="1" applyAlignment="1" applyProtection="1">
      <alignment horizontal="center" wrapText="1"/>
      <protection locked="0"/>
    </xf>
    <xf numFmtId="164" fontId="13" fillId="2" borderId="10" xfId="4" applyNumberFormat="1" applyFont="1" applyFill="1" applyBorder="1" applyAlignment="1" applyProtection="1">
      <alignment horizontal="center" wrapText="1"/>
      <protection locked="0"/>
    </xf>
    <xf numFmtId="9" fontId="11" fillId="2" borderId="10" xfId="1" applyFont="1" applyFill="1" applyBorder="1" applyAlignment="1" applyProtection="1">
      <alignment horizontal="center"/>
      <protection locked="0"/>
    </xf>
    <xf numFmtId="1" fontId="11" fillId="2" borderId="1" xfId="1" applyNumberFormat="1" applyFont="1" applyFill="1" applyBorder="1" applyAlignment="1" applyProtection="1">
      <alignment horizontal="center"/>
      <protection locked="0"/>
    </xf>
    <xf numFmtId="164" fontId="11" fillId="0" borderId="1" xfId="0" applyNumberFormat="1" applyFont="1" applyBorder="1" applyAlignment="1">
      <alignment horizontal="center"/>
    </xf>
    <xf numFmtId="9" fontId="11" fillId="0" borderId="0" xfId="0" applyNumberFormat="1" applyFont="1" applyAlignment="1" applyProtection="1">
      <alignment horizontal="center"/>
      <protection locked="0"/>
    </xf>
    <xf numFmtId="1" fontId="13" fillId="2" borderId="1" xfId="4" applyNumberFormat="1" applyFont="1" applyFill="1" applyBorder="1" applyAlignment="1" applyProtection="1">
      <alignment horizontal="center" wrapText="1"/>
      <protection locked="0"/>
    </xf>
    <xf numFmtId="0" fontId="13" fillId="2" borderId="1" xfId="4" applyFont="1" applyFill="1" applyBorder="1" applyAlignment="1" applyProtection="1">
      <alignment horizontal="center" wrapText="1"/>
      <protection locked="0"/>
    </xf>
    <xf numFmtId="164" fontId="13" fillId="2" borderId="1" xfId="4" applyNumberFormat="1" applyFont="1" applyFill="1" applyBorder="1" applyAlignment="1" applyProtection="1">
      <alignment horizontal="center" wrapText="1"/>
      <protection locked="0"/>
    </xf>
    <xf numFmtId="9" fontId="11" fillId="2" borderId="1" xfId="1" applyFont="1" applyFill="1" applyBorder="1" applyAlignment="1" applyProtection="1">
      <alignment horizontal="center"/>
      <protection locked="0"/>
    </xf>
    <xf numFmtId="0" fontId="8" fillId="0" borderId="0" xfId="0" applyFont="1" applyAlignment="1" applyProtection="1">
      <alignment horizontal="center"/>
      <protection locked="0"/>
    </xf>
    <xf numFmtId="0" fontId="8" fillId="0" borderId="0" xfId="0" applyFont="1" applyAlignment="1" applyProtection="1">
      <alignment horizontal="center" wrapText="1"/>
      <protection locked="0"/>
    </xf>
    <xf numFmtId="1" fontId="13" fillId="2" borderId="10" xfId="4" applyNumberFormat="1" applyFont="1" applyFill="1" applyBorder="1" applyAlignment="1" applyProtection="1">
      <alignment horizontal="left" wrapText="1"/>
      <protection locked="0"/>
    </xf>
    <xf numFmtId="1" fontId="13" fillId="2" borderId="1" xfId="4" applyNumberFormat="1" applyFont="1" applyFill="1" applyBorder="1" applyAlignment="1" applyProtection="1">
      <alignment horizontal="left" wrapText="1"/>
      <protection locked="0"/>
    </xf>
    <xf numFmtId="1" fontId="13" fillId="0" borderId="1" xfId="8" applyNumberFormat="1" applyFont="1" applyBorder="1" applyAlignment="1" applyProtection="1">
      <alignment horizontal="center" vertical="center" wrapText="1"/>
      <protection locked="0"/>
    </xf>
    <xf numFmtId="0" fontId="13" fillId="0" borderId="1" xfId="0" applyFont="1" applyBorder="1" applyAlignment="1">
      <alignment horizontal="center" vertical="center" wrapText="1"/>
    </xf>
    <xf numFmtId="0" fontId="20" fillId="0" borderId="0" xfId="0" applyFont="1" applyAlignment="1" applyProtection="1">
      <alignment vertical="top" wrapText="1"/>
      <protection locked="0"/>
    </xf>
    <xf numFmtId="1" fontId="13" fillId="0" borderId="1" xfId="8" applyNumberFormat="1" applyFont="1" applyBorder="1" applyAlignment="1" applyProtection="1">
      <alignment horizontal="center" wrapText="1"/>
      <protection locked="0"/>
    </xf>
    <xf numFmtId="0" fontId="13" fillId="0" borderId="1" xfId="0" applyFont="1" applyBorder="1" applyAlignment="1">
      <alignment horizontal="left" wrapText="1"/>
    </xf>
    <xf numFmtId="0" fontId="13" fillId="0" borderId="1" xfId="0" applyFont="1" applyBorder="1" applyAlignment="1">
      <alignment horizontal="center" wrapText="1"/>
    </xf>
    <xf numFmtId="165" fontId="13" fillId="0" borderId="1" xfId="0" applyNumberFormat="1" applyFont="1" applyBorder="1" applyAlignment="1">
      <alignment horizontal="center" wrapText="1"/>
    </xf>
    <xf numFmtId="0" fontId="11" fillId="0" borderId="0" xfId="0" applyFont="1" applyProtection="1">
      <protection locked="0"/>
    </xf>
    <xf numFmtId="0" fontId="11" fillId="0" borderId="0" xfId="0" applyFont="1" applyAlignment="1" applyProtection="1">
      <alignment wrapText="1"/>
      <protection locked="0"/>
    </xf>
    <xf numFmtId="0" fontId="13" fillId="0" borderId="1" xfId="8" applyFont="1" applyBorder="1" applyAlignment="1" applyProtection="1">
      <alignment horizontal="left" wrapText="1"/>
      <protection locked="0"/>
    </xf>
    <xf numFmtId="164" fontId="13" fillId="0" borderId="1" xfId="8" applyNumberFormat="1" applyFont="1" applyBorder="1" applyAlignment="1" applyProtection="1">
      <alignment horizontal="center" wrapText="1"/>
      <protection locked="0"/>
    </xf>
    <xf numFmtId="0" fontId="3" fillId="0" borderId="0" xfId="9"/>
    <xf numFmtId="0" fontId="3" fillId="0" borderId="0" xfId="9" applyAlignment="1">
      <alignment horizontal="center" wrapText="1"/>
    </xf>
    <xf numFmtId="0" fontId="3" fillId="0" borderId="0" xfId="9" applyAlignment="1">
      <alignment horizontal="center"/>
    </xf>
    <xf numFmtId="164" fontId="3" fillId="0" borderId="0" xfId="9" applyNumberFormat="1" applyAlignment="1">
      <alignment horizontal="center"/>
    </xf>
    <xf numFmtId="1" fontId="3" fillId="0" borderId="0" xfId="9" applyNumberFormat="1" applyAlignment="1">
      <alignment horizontal="center"/>
    </xf>
    <xf numFmtId="0" fontId="3" fillId="0" borderId="32" xfId="9" applyBorder="1" applyAlignment="1">
      <alignment horizontal="center" wrapText="1"/>
    </xf>
    <xf numFmtId="0" fontId="29" fillId="0" borderId="32" xfId="9" applyFont="1" applyBorder="1"/>
    <xf numFmtId="0" fontId="29" fillId="0" borderId="32" xfId="9" applyFont="1" applyBorder="1" applyAlignment="1">
      <alignment horizontal="center"/>
    </xf>
    <xf numFmtId="164" fontId="29" fillId="0" borderId="32" xfId="9" applyNumberFormat="1" applyFont="1" applyBorder="1" applyAlignment="1">
      <alignment horizontal="center"/>
    </xf>
    <xf numFmtId="1" fontId="29" fillId="0" borderId="32" xfId="9" applyNumberFormat="1" applyFont="1" applyBorder="1" applyAlignment="1">
      <alignment horizontal="center"/>
    </xf>
    <xf numFmtId="0" fontId="3" fillId="5" borderId="33" xfId="9" applyFill="1" applyBorder="1" applyAlignment="1">
      <alignment horizontal="center" wrapText="1"/>
    </xf>
    <xf numFmtId="0" fontId="29" fillId="5" borderId="32" xfId="9" applyFont="1" applyFill="1" applyBorder="1"/>
    <xf numFmtId="0" fontId="29" fillId="5" borderId="32" xfId="9" applyFont="1" applyFill="1" applyBorder="1" applyAlignment="1">
      <alignment horizontal="center"/>
    </xf>
    <xf numFmtId="164" fontId="29" fillId="5" borderId="32" xfId="9" applyNumberFormat="1" applyFont="1" applyFill="1" applyBorder="1" applyAlignment="1">
      <alignment horizontal="center" wrapText="1"/>
    </xf>
    <xf numFmtId="164" fontId="29" fillId="5" borderId="32" xfId="9" applyNumberFormat="1" applyFont="1" applyFill="1" applyBorder="1" applyAlignment="1">
      <alignment horizontal="center"/>
    </xf>
    <xf numFmtId="0" fontId="30" fillId="5" borderId="32" xfId="9" applyFont="1" applyFill="1" applyBorder="1" applyAlignment="1">
      <alignment horizontal="center"/>
    </xf>
    <xf numFmtId="1" fontId="29" fillId="5" borderId="32" xfId="9" applyNumberFormat="1" applyFont="1" applyFill="1" applyBorder="1" applyAlignment="1">
      <alignment horizontal="center"/>
    </xf>
    <xf numFmtId="0" fontId="31" fillId="0" borderId="32" xfId="9" applyFont="1" applyBorder="1" applyAlignment="1">
      <alignment horizontal="center" wrapText="1"/>
    </xf>
    <xf numFmtId="14" fontId="29" fillId="0" borderId="32" xfId="9" applyNumberFormat="1" applyFont="1" applyBorder="1" applyAlignment="1">
      <alignment horizontal="center"/>
    </xf>
    <xf numFmtId="14" fontId="29" fillId="0" borderId="34" xfId="9" applyNumberFormat="1" applyFont="1" applyBorder="1"/>
    <xf numFmtId="9" fontId="29" fillId="0" borderId="32" xfId="9" applyNumberFormat="1" applyFont="1" applyBorder="1" applyAlignment="1">
      <alignment horizontal="center" wrapText="1"/>
    </xf>
    <xf numFmtId="164" fontId="29" fillId="0" borderId="32" xfId="9" applyNumberFormat="1" applyFont="1" applyBorder="1" applyAlignment="1">
      <alignment horizontal="center" wrapText="1"/>
    </xf>
    <xf numFmtId="0" fontId="29" fillId="0" borderId="32" xfId="9" applyFont="1" applyBorder="1" applyAlignment="1">
      <alignment horizontal="center" wrapText="1"/>
    </xf>
    <xf numFmtId="164" fontId="29" fillId="0" borderId="32" xfId="9" applyNumberFormat="1" applyFont="1" applyBorder="1" applyAlignment="1" applyProtection="1">
      <alignment horizontal="center" wrapText="1"/>
      <protection locked="0"/>
    </xf>
    <xf numFmtId="49" fontId="29" fillId="0" borderId="32" xfId="9" applyNumberFormat="1" applyFont="1" applyBorder="1" applyAlignment="1" applyProtection="1">
      <alignment horizontal="center" wrapText="1"/>
      <protection locked="0"/>
    </xf>
    <xf numFmtId="1" fontId="29" fillId="0" borderId="32" xfId="9" applyNumberFormat="1" applyFont="1" applyBorder="1" applyAlignment="1" applyProtection="1">
      <alignment horizontal="center" wrapText="1"/>
      <protection locked="0"/>
    </xf>
    <xf numFmtId="0" fontId="31" fillId="6" borderId="32" xfId="9" applyFont="1" applyFill="1" applyBorder="1" applyAlignment="1">
      <alignment horizontal="center" wrapText="1"/>
    </xf>
    <xf numFmtId="164" fontId="33" fillId="6" borderId="32" xfId="9" applyNumberFormat="1" applyFont="1" applyFill="1" applyBorder="1" applyAlignment="1" applyProtection="1">
      <alignment horizontal="center" wrapText="1"/>
      <protection locked="0"/>
    </xf>
    <xf numFmtId="14" fontId="29" fillId="6" borderId="32" xfId="9" applyNumberFormat="1" applyFont="1" applyFill="1" applyBorder="1" applyAlignment="1">
      <alignment horizontal="center"/>
    </xf>
    <xf numFmtId="14" fontId="29" fillId="6" borderId="32" xfId="9" applyNumberFormat="1" applyFont="1" applyFill="1" applyBorder="1"/>
    <xf numFmtId="9" fontId="29" fillId="6" borderId="32" xfId="9" applyNumberFormat="1" applyFont="1" applyFill="1" applyBorder="1" applyAlignment="1">
      <alignment horizontal="center" wrapText="1"/>
    </xf>
    <xf numFmtId="164" fontId="29" fillId="6" borderId="32" xfId="9" applyNumberFormat="1" applyFont="1" applyFill="1" applyBorder="1" applyAlignment="1">
      <alignment horizontal="center" wrapText="1"/>
    </xf>
    <xf numFmtId="0" fontId="29" fillId="6" borderId="32" xfId="9" applyFont="1" applyFill="1" applyBorder="1" applyAlignment="1">
      <alignment horizontal="center" wrapText="1"/>
    </xf>
    <xf numFmtId="0" fontId="29" fillId="6" borderId="32" xfId="9" applyFont="1" applyFill="1" applyBorder="1" applyAlignment="1">
      <alignment horizontal="center"/>
    </xf>
    <xf numFmtId="164" fontId="29" fillId="6" borderId="32" xfId="9" applyNumberFormat="1" applyFont="1" applyFill="1" applyBorder="1" applyAlignment="1" applyProtection="1">
      <alignment horizontal="center" vertical="center" wrapText="1"/>
      <protection locked="0"/>
    </xf>
    <xf numFmtId="49" fontId="30" fillId="6" borderId="32" xfId="9" applyNumberFormat="1" applyFont="1" applyFill="1" applyBorder="1" applyAlignment="1" applyProtection="1">
      <alignment horizontal="center" vertical="center" wrapText="1"/>
      <protection locked="0"/>
    </xf>
    <xf numFmtId="0" fontId="29" fillId="6" borderId="32" xfId="9" applyFont="1" applyFill="1" applyBorder="1"/>
    <xf numFmtId="1" fontId="29" fillId="6" borderId="32" xfId="9" applyNumberFormat="1" applyFont="1" applyFill="1" applyBorder="1" applyAlignment="1" applyProtection="1">
      <alignment horizontal="center" vertical="center" wrapText="1"/>
      <protection locked="0"/>
    </xf>
    <xf numFmtId="0" fontId="3" fillId="2" borderId="0" xfId="9" applyFill="1"/>
    <xf numFmtId="0" fontId="31" fillId="5" borderId="34" xfId="9" applyFont="1" applyFill="1" applyBorder="1" applyAlignment="1">
      <alignment horizontal="center" wrapText="1"/>
    </xf>
    <xf numFmtId="166" fontId="34" fillId="5" borderId="32" xfId="9" applyNumberFormat="1" applyFont="1" applyFill="1" applyBorder="1" applyAlignment="1">
      <alignment horizontal="center" vertical="center"/>
    </xf>
    <xf numFmtId="14" fontId="29" fillId="5" borderId="34" xfId="9" applyNumberFormat="1" applyFont="1" applyFill="1" applyBorder="1"/>
    <xf numFmtId="9" fontId="29" fillId="5" borderId="32" xfId="9" applyNumberFormat="1" applyFont="1" applyFill="1" applyBorder="1" applyAlignment="1">
      <alignment horizontal="center" wrapText="1"/>
    </xf>
    <xf numFmtId="164" fontId="29" fillId="5" borderId="34" xfId="9" applyNumberFormat="1" applyFont="1" applyFill="1" applyBorder="1" applyAlignment="1">
      <alignment horizontal="center" wrapText="1"/>
    </xf>
    <xf numFmtId="0" fontId="29" fillId="5" borderId="34" xfId="9" applyFont="1" applyFill="1" applyBorder="1" applyAlignment="1">
      <alignment horizontal="center" wrapText="1"/>
    </xf>
    <xf numFmtId="0" fontId="29" fillId="5" borderId="34" xfId="9" applyFont="1" applyFill="1" applyBorder="1" applyAlignment="1">
      <alignment horizontal="center"/>
    </xf>
    <xf numFmtId="164" fontId="29" fillId="5" borderId="10" xfId="9" applyNumberFormat="1" applyFont="1" applyFill="1" applyBorder="1" applyAlignment="1" applyProtection="1">
      <alignment horizontal="center" vertical="center" wrapText="1"/>
      <protection locked="0"/>
    </xf>
    <xf numFmtId="49" fontId="30" fillId="5" borderId="31" xfId="9" applyNumberFormat="1" applyFont="1" applyFill="1" applyBorder="1" applyAlignment="1" applyProtection="1">
      <alignment horizontal="center" vertical="center" wrapText="1"/>
      <protection locked="0"/>
    </xf>
    <xf numFmtId="0" fontId="29" fillId="5" borderId="34" xfId="9" applyFont="1" applyFill="1" applyBorder="1"/>
    <xf numFmtId="1" fontId="29" fillId="5" borderId="35" xfId="9" applyNumberFormat="1" applyFont="1" applyFill="1" applyBorder="1" applyAlignment="1" applyProtection="1">
      <alignment horizontal="center" vertical="center" wrapText="1"/>
      <protection locked="0"/>
    </xf>
    <xf numFmtId="0" fontId="31" fillId="6" borderId="34" xfId="9" applyFont="1" applyFill="1" applyBorder="1" applyAlignment="1">
      <alignment horizontal="center" wrapText="1"/>
    </xf>
    <xf numFmtId="166" fontId="34" fillId="6" borderId="32" xfId="9" applyNumberFormat="1" applyFont="1" applyFill="1" applyBorder="1" applyAlignment="1">
      <alignment horizontal="center" vertical="center"/>
    </xf>
    <xf numFmtId="14" fontId="29" fillId="6" borderId="34" xfId="9" applyNumberFormat="1" applyFont="1" applyFill="1" applyBorder="1"/>
    <xf numFmtId="164" fontId="29" fillId="6" borderId="34" xfId="9" applyNumberFormat="1" applyFont="1" applyFill="1" applyBorder="1" applyAlignment="1">
      <alignment horizontal="center" wrapText="1"/>
    </xf>
    <xf numFmtId="0" fontId="29" fillId="6" borderId="34" xfId="9" applyFont="1" applyFill="1" applyBorder="1" applyAlignment="1">
      <alignment horizontal="center" wrapText="1"/>
    </xf>
    <xf numFmtId="0" fontId="29" fillId="6" borderId="34" xfId="9" applyFont="1" applyFill="1" applyBorder="1" applyAlignment="1">
      <alignment horizontal="center"/>
    </xf>
    <xf numFmtId="164" fontId="29" fillId="6" borderId="10" xfId="9" applyNumberFormat="1" applyFont="1" applyFill="1" applyBorder="1" applyAlignment="1" applyProtection="1">
      <alignment horizontal="center" vertical="center" wrapText="1"/>
      <protection locked="0"/>
    </xf>
    <xf numFmtId="49" fontId="30" fillId="6" borderId="31" xfId="9" applyNumberFormat="1" applyFont="1" applyFill="1" applyBorder="1" applyAlignment="1" applyProtection="1">
      <alignment horizontal="center" vertical="center" wrapText="1"/>
      <protection locked="0"/>
    </xf>
    <xf numFmtId="0" fontId="29" fillId="6" borderId="34" xfId="9" applyFont="1" applyFill="1" applyBorder="1"/>
    <xf numFmtId="1" fontId="29" fillId="6" borderId="35" xfId="9" applyNumberFormat="1" applyFont="1" applyFill="1" applyBorder="1" applyAlignment="1" applyProtection="1">
      <alignment horizontal="center" vertical="center" wrapText="1"/>
      <protection locked="0"/>
    </xf>
    <xf numFmtId="164" fontId="28" fillId="7" borderId="36" xfId="9" applyNumberFormat="1" applyFont="1" applyFill="1" applyBorder="1" applyAlignment="1">
      <alignment horizontal="center" wrapText="1"/>
    </xf>
    <xf numFmtId="164" fontId="28" fillId="8" borderId="34" xfId="9" applyNumberFormat="1" applyFont="1" applyFill="1" applyBorder="1" applyAlignment="1">
      <alignment horizontal="center" wrapText="1"/>
    </xf>
    <xf numFmtId="14" fontId="28" fillId="9" borderId="34" xfId="9" applyNumberFormat="1" applyFont="1" applyFill="1" applyBorder="1" applyAlignment="1">
      <alignment wrapText="1"/>
    </xf>
    <xf numFmtId="1" fontId="28" fillId="10" borderId="34" xfId="9" applyNumberFormat="1" applyFont="1" applyFill="1" applyBorder="1" applyAlignment="1">
      <alignment horizontal="center" wrapText="1"/>
    </xf>
    <xf numFmtId="164" fontId="28" fillId="11" borderId="34" xfId="9" applyNumberFormat="1" applyFont="1" applyFill="1" applyBorder="1" applyAlignment="1">
      <alignment horizontal="center" wrapText="1"/>
    </xf>
    <xf numFmtId="0" fontId="28" fillId="9" borderId="34" xfId="9" applyFont="1" applyFill="1" applyBorder="1" applyAlignment="1">
      <alignment horizontal="center" wrapText="1"/>
    </xf>
    <xf numFmtId="1" fontId="3" fillId="9" borderId="34" xfId="9" applyNumberFormat="1" applyFill="1" applyBorder="1" applyAlignment="1">
      <alignment horizontal="center" wrapText="1"/>
    </xf>
    <xf numFmtId="0" fontId="3" fillId="0" borderId="37" xfId="9" applyBorder="1" applyAlignment="1">
      <alignment horizontal="center" wrapText="1"/>
    </xf>
    <xf numFmtId="164" fontId="3" fillId="2" borderId="38" xfId="9" applyNumberFormat="1" applyFill="1" applyBorder="1" applyAlignment="1">
      <alignment horizontal="center"/>
    </xf>
    <xf numFmtId="164" fontId="3" fillId="2" borderId="38" xfId="9" applyNumberFormat="1" applyFill="1" applyBorder="1"/>
    <xf numFmtId="0" fontId="35" fillId="2" borderId="38" xfId="9" applyFont="1" applyFill="1" applyBorder="1" applyAlignment="1">
      <alignment horizontal="center"/>
    </xf>
    <xf numFmtId="0" fontId="3" fillId="2" borderId="38" xfId="9" applyFill="1" applyBorder="1" applyAlignment="1">
      <alignment horizontal="center"/>
    </xf>
    <xf numFmtId="0" fontId="3" fillId="2" borderId="32" xfId="9" applyFill="1" applyBorder="1" applyAlignment="1">
      <alignment horizontal="center"/>
    </xf>
    <xf numFmtId="0" fontId="28" fillId="2" borderId="38" xfId="9" applyFont="1" applyFill="1" applyBorder="1" applyAlignment="1">
      <alignment horizontal="right"/>
    </xf>
    <xf numFmtId="1" fontId="3" fillId="2" borderId="39" xfId="9" applyNumberFormat="1" applyFill="1" applyBorder="1" applyAlignment="1">
      <alignment horizontal="center"/>
    </xf>
    <xf numFmtId="0" fontId="3" fillId="0" borderId="40" xfId="9" applyBorder="1" applyAlignment="1">
      <alignment horizontal="center" wrapText="1"/>
    </xf>
    <xf numFmtId="164" fontId="3" fillId="2" borderId="0" xfId="9" applyNumberFormat="1" applyFill="1" applyAlignment="1">
      <alignment horizontal="center"/>
    </xf>
    <xf numFmtId="164" fontId="3" fillId="2" borderId="0" xfId="9" applyNumberFormat="1" applyFill="1"/>
    <xf numFmtId="0" fontId="35" fillId="2" borderId="0" xfId="9" applyFont="1" applyFill="1" applyAlignment="1">
      <alignment horizontal="center"/>
    </xf>
    <xf numFmtId="0" fontId="3" fillId="2" borderId="0" xfId="9" applyFill="1" applyAlignment="1">
      <alignment horizontal="center"/>
    </xf>
    <xf numFmtId="0" fontId="28" fillId="2" borderId="0" xfId="9" applyFont="1" applyFill="1" applyAlignment="1">
      <alignment horizontal="right"/>
    </xf>
    <xf numFmtId="1" fontId="3" fillId="2" borderId="41" xfId="9" applyNumberFormat="1" applyFill="1" applyBorder="1" applyAlignment="1">
      <alignment horizontal="center"/>
    </xf>
    <xf numFmtId="0" fontId="3" fillId="2" borderId="0" xfId="9" applyFill="1" applyAlignment="1">
      <alignment horizontal="center" vertical="center"/>
    </xf>
    <xf numFmtId="164" fontId="3" fillId="2" borderId="0" xfId="9" applyNumberFormat="1" applyFill="1" applyAlignment="1">
      <alignment horizontal="center" vertical="center"/>
    </xf>
    <xf numFmtId="0" fontId="36" fillId="2" borderId="0" xfId="9" applyFont="1" applyFill="1" applyAlignment="1">
      <alignment horizontal="center" vertical="center"/>
    </xf>
    <xf numFmtId="164" fontId="37" fillId="2" borderId="0" xfId="9" applyNumberFormat="1" applyFont="1" applyFill="1" applyAlignment="1">
      <alignment horizontal="center" vertical="center"/>
    </xf>
    <xf numFmtId="0" fontId="3" fillId="2" borderId="32" xfId="9" applyFill="1" applyBorder="1" applyAlignment="1">
      <alignment horizontal="center" vertical="center"/>
    </xf>
    <xf numFmtId="1" fontId="30" fillId="2" borderId="0" xfId="9" applyNumberFormat="1" applyFont="1" applyFill="1" applyAlignment="1">
      <alignment horizontal="left" vertical="center" wrapText="1"/>
    </xf>
    <xf numFmtId="1" fontId="30" fillId="2" borderId="0" xfId="9" applyNumberFormat="1" applyFont="1" applyFill="1" applyAlignment="1">
      <alignment wrapText="1"/>
    </xf>
    <xf numFmtId="1" fontId="30" fillId="2" borderId="0" xfId="9" applyNumberFormat="1" applyFont="1" applyFill="1" applyAlignment="1">
      <alignment horizontal="center" vertical="center" wrapText="1"/>
    </xf>
    <xf numFmtId="0" fontId="38" fillId="0" borderId="40" xfId="9" applyFont="1" applyBorder="1" applyAlignment="1">
      <alignment horizontal="center" wrapText="1"/>
    </xf>
    <xf numFmtId="0" fontId="38" fillId="2" borderId="0" xfId="9" applyFont="1" applyFill="1" applyAlignment="1">
      <alignment horizontal="left" vertical="center"/>
    </xf>
    <xf numFmtId="0" fontId="38" fillId="2" borderId="0" xfId="9" applyFont="1" applyFill="1"/>
    <xf numFmtId="0" fontId="38" fillId="2" borderId="0" xfId="9" applyFont="1" applyFill="1" applyAlignment="1">
      <alignment horizontal="center" vertical="center"/>
    </xf>
    <xf numFmtId="164" fontId="38" fillId="2" borderId="0" xfId="9" applyNumberFormat="1" applyFont="1" applyFill="1" applyAlignment="1">
      <alignment horizontal="center" vertical="center"/>
    </xf>
    <xf numFmtId="1" fontId="39" fillId="2" borderId="0" xfId="9" applyNumberFormat="1" applyFont="1" applyFill="1" applyAlignment="1">
      <alignment horizontal="left" vertical="center"/>
    </xf>
    <xf numFmtId="1" fontId="42" fillId="0" borderId="41" xfId="9" applyNumberFormat="1" applyFont="1" applyBorder="1" applyAlignment="1">
      <alignment horizontal="center" vertical="center"/>
    </xf>
    <xf numFmtId="0" fontId="3" fillId="0" borderId="42" xfId="9" applyBorder="1" applyAlignment="1">
      <alignment horizontal="center" wrapText="1"/>
    </xf>
    <xf numFmtId="0" fontId="3" fillId="0" borderId="43" xfId="9" applyBorder="1"/>
    <xf numFmtId="0" fontId="3" fillId="0" borderId="43" xfId="9" applyBorder="1" applyAlignment="1">
      <alignment horizontal="center"/>
    </xf>
    <xf numFmtId="164" fontId="3" fillId="0" borderId="43" xfId="9" applyNumberFormat="1" applyBorder="1" applyAlignment="1">
      <alignment horizontal="center"/>
    </xf>
    <xf numFmtId="0" fontId="43" fillId="0" borderId="43" xfId="9" applyFont="1" applyBorder="1"/>
    <xf numFmtId="1" fontId="3" fillId="0" borderId="44" xfId="9" applyNumberFormat="1" applyBorder="1" applyAlignment="1">
      <alignment horizontal="center"/>
    </xf>
    <xf numFmtId="0" fontId="51" fillId="0" borderId="0" xfId="13" applyFont="1"/>
    <xf numFmtId="1" fontId="55" fillId="0" borderId="0" xfId="13" applyNumberFormat="1" applyFont="1" applyAlignment="1">
      <alignment horizontal="right" vertical="top"/>
    </xf>
    <xf numFmtId="1" fontId="57" fillId="0" borderId="0" xfId="13" applyNumberFormat="1" applyFont="1" applyAlignment="1">
      <alignment horizontal="right"/>
    </xf>
    <xf numFmtId="0" fontId="54" fillId="0" borderId="0" xfId="13" applyFont="1"/>
    <xf numFmtId="0" fontId="52" fillId="0" borderId="0" xfId="13" applyFont="1" applyAlignment="1">
      <alignment horizontal="right"/>
    </xf>
    <xf numFmtId="0" fontId="52" fillId="0" borderId="0" xfId="13" applyFont="1"/>
    <xf numFmtId="1" fontId="52" fillId="0" borderId="0" xfId="13" applyNumberFormat="1" applyFont="1" applyAlignment="1">
      <alignment horizontal="center"/>
    </xf>
    <xf numFmtId="49" fontId="53" fillId="0" borderId="0" xfId="13" applyNumberFormat="1" applyFont="1" applyAlignment="1">
      <alignment horizontal="center"/>
    </xf>
    <xf numFmtId="0" fontId="60" fillId="14" borderId="0" xfId="13" applyFont="1" applyFill="1" applyAlignment="1">
      <alignment horizontal="center" vertical="center" wrapText="1"/>
    </xf>
    <xf numFmtId="0" fontId="60" fillId="14" borderId="47" xfId="13" applyFont="1" applyFill="1" applyBorder="1" applyAlignment="1">
      <alignment horizontal="center" vertical="center" wrapText="1"/>
    </xf>
    <xf numFmtId="0" fontId="48" fillId="13" borderId="48" xfId="13" applyFont="1" applyFill="1" applyBorder="1" applyAlignment="1">
      <alignment horizontal="center" vertical="center"/>
    </xf>
    <xf numFmtId="9" fontId="48" fillId="13" borderId="48" xfId="13" applyNumberFormat="1" applyFont="1" applyFill="1" applyBorder="1" applyAlignment="1">
      <alignment horizontal="center" vertical="center"/>
    </xf>
    <xf numFmtId="9" fontId="48" fillId="0" borderId="48" xfId="13" applyNumberFormat="1" applyFont="1" applyBorder="1" applyAlignment="1">
      <alignment horizontal="center" vertical="center"/>
    </xf>
    <xf numFmtId="7" fontId="48" fillId="0" borderId="48" xfId="13" applyNumberFormat="1" applyFont="1" applyBorder="1" applyAlignment="1">
      <alignment horizontal="center" vertical="center"/>
    </xf>
    <xf numFmtId="0" fontId="51" fillId="0" borderId="0" xfId="13" applyFont="1" applyAlignment="1">
      <alignment vertical="center"/>
    </xf>
    <xf numFmtId="49" fontId="51" fillId="0" borderId="0" xfId="13" applyNumberFormat="1" applyFont="1" applyAlignment="1">
      <alignment horizontal="center"/>
    </xf>
    <xf numFmtId="0" fontId="51" fillId="0" borderId="0" xfId="13" applyFont="1" applyAlignment="1">
      <alignment horizontal="center"/>
    </xf>
    <xf numFmtId="164" fontId="51" fillId="0" borderId="0" xfId="13" applyNumberFormat="1" applyFont="1" applyAlignment="1">
      <alignment horizontal="center"/>
    </xf>
    <xf numFmtId="10" fontId="51" fillId="0" borderId="0" xfId="13" applyNumberFormat="1" applyFont="1" applyAlignment="1">
      <alignment horizontal="center"/>
    </xf>
    <xf numFmtId="7" fontId="51" fillId="0" borderId="0" xfId="13" applyNumberFormat="1" applyFont="1" applyAlignment="1">
      <alignment horizontal="center"/>
    </xf>
    <xf numFmtId="0" fontId="51" fillId="0" borderId="0" xfId="13" applyFont="1" applyAlignment="1">
      <alignment horizontal="left" wrapText="1"/>
    </xf>
    <xf numFmtId="1" fontId="51" fillId="0" borderId="0" xfId="13" applyNumberFormat="1" applyFont="1" applyAlignment="1">
      <alignment horizontal="left" wrapText="1"/>
    </xf>
    <xf numFmtId="0" fontId="51" fillId="0" borderId="0" xfId="13" applyFont="1" applyAlignment="1">
      <alignment horizontal="right"/>
    </xf>
    <xf numFmtId="1" fontId="60" fillId="0" borderId="0" xfId="13" applyNumberFormat="1" applyFont="1" applyAlignment="1">
      <alignment horizontal="right"/>
    </xf>
    <xf numFmtId="0" fontId="51" fillId="13" borderId="48" xfId="13" applyFont="1" applyFill="1" applyBorder="1" applyAlignment="1">
      <alignment horizontal="left"/>
    </xf>
    <xf numFmtId="1" fontId="61" fillId="0" borderId="0" xfId="13" applyNumberFormat="1" applyFont="1"/>
    <xf numFmtId="1" fontId="51" fillId="0" borderId="0" xfId="13" applyNumberFormat="1" applyFont="1"/>
    <xf numFmtId="1" fontId="60" fillId="0" borderId="0" xfId="13" applyNumberFormat="1" applyFont="1"/>
    <xf numFmtId="1" fontId="54" fillId="0" borderId="47" xfId="13" applyNumberFormat="1" applyFont="1" applyBorder="1" applyAlignment="1">
      <alignment horizontal="center"/>
    </xf>
    <xf numFmtId="1" fontId="54" fillId="0" borderId="47" xfId="13" applyNumberFormat="1" applyFont="1" applyBorder="1"/>
    <xf numFmtId="10" fontId="54" fillId="0" borderId="47" xfId="13" applyNumberFormat="1" applyFont="1" applyBorder="1" applyAlignment="1">
      <alignment horizontal="center"/>
    </xf>
    <xf numFmtId="9" fontId="54" fillId="0" borderId="47" xfId="13" applyNumberFormat="1" applyFont="1" applyBorder="1" applyAlignment="1">
      <alignment horizontal="center"/>
    </xf>
    <xf numFmtId="0" fontId="1" fillId="0" borderId="45" xfId="15" applyBorder="1" applyAlignment="1">
      <alignment horizontal="center"/>
    </xf>
    <xf numFmtId="0" fontId="1" fillId="0" borderId="45" xfId="15" applyBorder="1"/>
    <xf numFmtId="164" fontId="1" fillId="0" borderId="45" xfId="15" applyNumberFormat="1" applyBorder="1"/>
    <xf numFmtId="10" fontId="46" fillId="0" borderId="45" xfId="15" applyNumberFormat="1" applyFont="1" applyBorder="1" applyAlignment="1">
      <alignment horizontal="right" vertical="center"/>
    </xf>
    <xf numFmtId="0" fontId="1" fillId="0" borderId="0" xfId="15"/>
    <xf numFmtId="10" fontId="0" fillId="0" borderId="0" xfId="16" applyNumberFormat="1" applyFont="1"/>
    <xf numFmtId="44" fontId="0" fillId="0" borderId="0" xfId="17" applyFont="1"/>
    <xf numFmtId="0" fontId="1" fillId="0" borderId="0" xfId="15" applyAlignment="1">
      <alignment horizontal="center"/>
    </xf>
    <xf numFmtId="0" fontId="1" fillId="0" borderId="0" xfId="15" applyAlignment="1">
      <alignment horizontal="right"/>
    </xf>
    <xf numFmtId="0" fontId="1" fillId="0" borderId="51" xfId="15" applyBorder="1" applyAlignment="1">
      <alignment horizontal="center" vertical="center"/>
    </xf>
    <xf numFmtId="10" fontId="1" fillId="0" borderId="0" xfId="15" applyNumberFormat="1"/>
    <xf numFmtId="49" fontId="1" fillId="0" borderId="51" xfId="15" applyNumberFormat="1" applyBorder="1" applyAlignment="1">
      <alignment horizontal="center" vertical="center"/>
    </xf>
    <xf numFmtId="0" fontId="1" fillId="12" borderId="0" xfId="15" applyFill="1"/>
    <xf numFmtId="0" fontId="47" fillId="0" borderId="0" xfId="15" applyFont="1" applyAlignment="1">
      <alignment horizontal="right"/>
    </xf>
    <xf numFmtId="0" fontId="30" fillId="0" borderId="51" xfId="15" applyFont="1" applyBorder="1" applyAlignment="1">
      <alignment horizontal="center" vertical="center"/>
    </xf>
    <xf numFmtId="167" fontId="1" fillId="0" borderId="51" xfId="15" applyNumberFormat="1" applyBorder="1" applyAlignment="1">
      <alignment horizontal="center"/>
    </xf>
    <xf numFmtId="164" fontId="1" fillId="0" borderId="0" xfId="15" applyNumberFormat="1"/>
    <xf numFmtId="0" fontId="28" fillId="9" borderId="52" xfId="15" applyFont="1" applyFill="1" applyBorder="1" applyAlignment="1">
      <alignment horizontal="center"/>
    </xf>
    <xf numFmtId="0" fontId="28" fillId="9" borderId="53" xfId="15" applyFont="1" applyFill="1" applyBorder="1" applyAlignment="1">
      <alignment horizontal="center"/>
    </xf>
    <xf numFmtId="164" fontId="28" fillId="9" borderId="53" xfId="15" applyNumberFormat="1" applyFont="1" applyFill="1" applyBorder="1" applyAlignment="1">
      <alignment horizontal="center"/>
    </xf>
    <xf numFmtId="0" fontId="28" fillId="9" borderId="53" xfId="15" applyFont="1" applyFill="1" applyBorder="1" applyAlignment="1">
      <alignment horizontal="center" wrapText="1"/>
    </xf>
    <xf numFmtId="10" fontId="28" fillId="9" borderId="54" xfId="15" applyNumberFormat="1" applyFont="1" applyFill="1" applyBorder="1" applyAlignment="1">
      <alignment horizontal="center"/>
    </xf>
    <xf numFmtId="10" fontId="28" fillId="9" borderId="52" xfId="16" applyNumberFormat="1" applyFont="1" applyFill="1" applyBorder="1" applyAlignment="1">
      <alignment horizontal="center"/>
    </xf>
    <xf numFmtId="44" fontId="28" fillId="9" borderId="53" xfId="17" applyFont="1" applyFill="1" applyBorder="1" applyAlignment="1">
      <alignment horizontal="center"/>
    </xf>
    <xf numFmtId="44" fontId="28" fillId="9" borderId="54" xfId="17" applyFont="1" applyFill="1" applyBorder="1" applyAlignment="1">
      <alignment horizontal="center"/>
    </xf>
    <xf numFmtId="0" fontId="1" fillId="0" borderId="43" xfId="15" applyBorder="1" applyAlignment="1">
      <alignment horizontal="center"/>
    </xf>
    <xf numFmtId="0" fontId="1" fillId="0" borderId="43" xfId="15" applyBorder="1"/>
    <xf numFmtId="0" fontId="30" fillId="0" borderId="43" xfId="15" applyFont="1" applyBorder="1" applyAlignment="1">
      <alignment horizontal="center"/>
    </xf>
    <xf numFmtId="164" fontId="1" fillId="0" borderId="43" xfId="15" applyNumberFormat="1" applyBorder="1"/>
    <xf numFmtId="10" fontId="1" fillId="0" borderId="43" xfId="15" applyNumberFormat="1" applyBorder="1"/>
    <xf numFmtId="10" fontId="0" fillId="0" borderId="43" xfId="16" applyNumberFormat="1" applyFont="1" applyBorder="1"/>
    <xf numFmtId="44" fontId="0" fillId="0" borderId="43" xfId="17" applyFont="1" applyBorder="1"/>
    <xf numFmtId="0" fontId="1" fillId="0" borderId="51" xfId="15" applyBorder="1" applyAlignment="1">
      <alignment horizontal="center"/>
    </xf>
    <xf numFmtId="49" fontId="1" fillId="0" borderId="51" xfId="15" quotePrefix="1" applyNumberFormat="1" applyBorder="1" applyAlignment="1">
      <alignment horizontal="left"/>
    </xf>
    <xf numFmtId="0" fontId="48" fillId="0" borderId="51" xfId="15" applyFont="1" applyBorder="1" applyAlignment="1">
      <alignment wrapText="1"/>
    </xf>
    <xf numFmtId="0" fontId="1" fillId="0" borderId="51" xfId="15" applyBorder="1" applyAlignment="1">
      <alignment wrapText="1"/>
    </xf>
    <xf numFmtId="0" fontId="1" fillId="0" borderId="51" xfId="15" applyBorder="1" applyAlignment="1">
      <alignment horizontal="center" wrapText="1"/>
    </xf>
    <xf numFmtId="43" fontId="0" fillId="0" borderId="51" xfId="17" applyNumberFormat="1" applyFont="1" applyBorder="1"/>
    <xf numFmtId="44" fontId="0" fillId="0" borderId="51" xfId="17" applyFont="1" applyFill="1" applyBorder="1" applyAlignment="1">
      <alignment horizontal="center"/>
    </xf>
    <xf numFmtId="167" fontId="0" fillId="0" borderId="51" xfId="16" applyNumberFormat="1" applyFont="1" applyFill="1" applyBorder="1"/>
    <xf numFmtId="10" fontId="0" fillId="0" borderId="51" xfId="16" applyNumberFormat="1" applyFont="1" applyBorder="1"/>
    <xf numFmtId="44" fontId="0" fillId="0" borderId="51" xfId="17" applyFont="1" applyBorder="1"/>
    <xf numFmtId="49" fontId="1" fillId="0" borderId="51" xfId="15" applyNumberFormat="1" applyBorder="1" applyAlignment="1">
      <alignment horizontal="left"/>
    </xf>
    <xf numFmtId="49" fontId="1" fillId="0" borderId="51" xfId="15" quotePrefix="1" applyNumberFormat="1" applyBorder="1"/>
    <xf numFmtId="0" fontId="48" fillId="0" borderId="51" xfId="15" applyFont="1" applyBorder="1" applyAlignment="1">
      <alignment horizontal="center" vertical="center" wrapText="1"/>
    </xf>
    <xf numFmtId="0" fontId="48" fillId="0" borderId="51" xfId="15" applyFont="1" applyBorder="1"/>
    <xf numFmtId="0" fontId="1" fillId="0" borderId="51" xfId="15" quotePrefix="1" applyBorder="1"/>
    <xf numFmtId="0" fontId="1" fillId="0" borderId="51" xfId="15" applyBorder="1"/>
    <xf numFmtId="43" fontId="1" fillId="0" borderId="51" xfId="15" applyNumberFormat="1" applyBorder="1"/>
    <xf numFmtId="44" fontId="0" fillId="0" borderId="51" xfId="17" applyFont="1" applyBorder="1" applyAlignment="1">
      <alignment horizontal="center"/>
    </xf>
    <xf numFmtId="10" fontId="1" fillId="0" borderId="51" xfId="15" applyNumberFormat="1" applyBorder="1"/>
    <xf numFmtId="0" fontId="45" fillId="0" borderId="51" xfId="15" applyFont="1" applyBorder="1"/>
    <xf numFmtId="0" fontId="1" fillId="0" borderId="0" xfId="15" applyAlignment="1">
      <alignment horizontal="center" vertical="center"/>
    </xf>
    <xf numFmtId="0" fontId="47" fillId="0" borderId="46" xfId="15" applyFont="1" applyBorder="1" applyAlignment="1">
      <alignment horizontal="right" vertical="center"/>
    </xf>
    <xf numFmtId="0" fontId="49" fillId="0" borderId="0" xfId="15" applyFont="1" applyAlignment="1">
      <alignment horizontal="left" vertical="center"/>
    </xf>
    <xf numFmtId="164" fontId="1" fillId="0" borderId="0" xfId="15" applyNumberFormat="1" applyAlignment="1">
      <alignment vertical="center"/>
    </xf>
    <xf numFmtId="10" fontId="1" fillId="0" borderId="0" xfId="15" applyNumberFormat="1" applyAlignment="1">
      <alignment vertical="center"/>
    </xf>
    <xf numFmtId="0" fontId="1" fillId="0" borderId="0" xfId="15" applyAlignment="1">
      <alignment vertical="center"/>
    </xf>
    <xf numFmtId="10" fontId="31" fillId="0" borderId="0" xfId="16" applyNumberFormat="1" applyFont="1" applyAlignment="1">
      <alignment horizontal="right" vertical="center"/>
    </xf>
    <xf numFmtId="44" fontId="0" fillId="0" borderId="0" xfId="17" applyFont="1" applyAlignment="1">
      <alignment vertical="center"/>
    </xf>
    <xf numFmtId="0" fontId="47" fillId="0" borderId="0" xfId="15" applyFont="1" applyAlignment="1">
      <alignment horizontal="right" vertical="center"/>
    </xf>
    <xf numFmtId="164" fontId="49" fillId="0" borderId="0" xfId="15" applyNumberFormat="1" applyFont="1" applyAlignment="1">
      <alignment horizontal="left" vertical="center"/>
    </xf>
    <xf numFmtId="1" fontId="52" fillId="0" borderId="50" xfId="13" applyNumberFormat="1" applyFont="1" applyBorder="1" applyAlignment="1">
      <alignment horizontal="center"/>
    </xf>
    <xf numFmtId="49" fontId="53" fillId="0" borderId="50" xfId="13" applyNumberFormat="1" applyFont="1" applyBorder="1" applyAlignment="1">
      <alignment horizontal="center"/>
    </xf>
    <xf numFmtId="14" fontId="52" fillId="13" borderId="48" xfId="13" applyNumberFormat="1" applyFont="1" applyFill="1" applyBorder="1" applyAlignment="1" applyProtection="1">
      <alignment horizontal="left"/>
      <protection locked="0"/>
    </xf>
    <xf numFmtId="0" fontId="52" fillId="13" borderId="48" xfId="13" applyFont="1" applyFill="1" applyBorder="1" applyAlignment="1" applyProtection="1">
      <alignment horizontal="left"/>
      <protection locked="0"/>
    </xf>
    <xf numFmtId="1" fontId="33" fillId="0" borderId="35" xfId="0" applyNumberFormat="1" applyFont="1" applyBorder="1" applyAlignment="1" applyProtection="1">
      <alignment horizontal="center" vertical="center" wrapText="1"/>
      <protection locked="0"/>
    </xf>
    <xf numFmtId="0" fontId="33" fillId="0" borderId="34" xfId="0" applyFont="1" applyBorder="1"/>
    <xf numFmtId="49" fontId="33" fillId="0" borderId="31" xfId="0" applyNumberFormat="1" applyFont="1" applyBorder="1" applyAlignment="1" applyProtection="1">
      <alignment horizontal="center" vertical="center" wrapText="1"/>
      <protection locked="0"/>
    </xf>
    <xf numFmtId="0" fontId="33" fillId="0" borderId="34" xfId="0" applyFont="1" applyBorder="1" applyAlignment="1">
      <alignment horizontal="center" wrapText="1"/>
    </xf>
    <xf numFmtId="164" fontId="33" fillId="0" borderId="10" xfId="0" applyNumberFormat="1" applyFont="1" applyBorder="1" applyAlignment="1" applyProtection="1">
      <alignment horizontal="center" vertical="center" wrapText="1"/>
      <protection locked="0"/>
    </xf>
    <xf numFmtId="0" fontId="33" fillId="0" borderId="34" xfId="0" applyFont="1" applyBorder="1" applyAlignment="1">
      <alignment horizontal="center"/>
    </xf>
    <xf numFmtId="164" fontId="33" fillId="0" borderId="34" xfId="0" applyNumberFormat="1" applyFont="1" applyBorder="1" applyAlignment="1">
      <alignment horizontal="center" wrapText="1"/>
    </xf>
    <xf numFmtId="9" fontId="33" fillId="0" borderId="51" xfId="0" applyNumberFormat="1" applyFont="1" applyBorder="1" applyAlignment="1">
      <alignment horizontal="center" wrapText="1"/>
    </xf>
    <xf numFmtId="14" fontId="33" fillId="0" borderId="34" xfId="0" applyNumberFormat="1" applyFont="1" applyBorder="1"/>
    <xf numFmtId="0" fontId="32" fillId="0" borderId="34" xfId="0" applyFont="1" applyBorder="1" applyAlignment="1">
      <alignment horizontal="center" wrapText="1"/>
    </xf>
    <xf numFmtId="1" fontId="29" fillId="0" borderId="35" xfId="0" applyNumberFormat="1" applyFont="1" applyBorder="1" applyAlignment="1" applyProtection="1">
      <alignment horizontal="center" vertical="center" wrapText="1"/>
      <protection locked="0"/>
    </xf>
    <xf numFmtId="0" fontId="29" fillId="0" borderId="34" xfId="0" applyFont="1" applyBorder="1"/>
    <xf numFmtId="49" fontId="29" fillId="0" borderId="31" xfId="0" applyNumberFormat="1" applyFont="1" applyBorder="1" applyAlignment="1" applyProtection="1">
      <alignment horizontal="center" vertical="center" wrapText="1"/>
      <protection locked="0"/>
    </xf>
    <xf numFmtId="0" fontId="29" fillId="0" borderId="34" xfId="0" applyFont="1" applyBorder="1" applyAlignment="1">
      <alignment horizontal="center" wrapText="1"/>
    </xf>
    <xf numFmtId="164" fontId="29" fillId="0" borderId="10" xfId="0" applyNumberFormat="1" applyFont="1" applyBorder="1" applyAlignment="1" applyProtection="1">
      <alignment horizontal="center" vertical="center" wrapText="1"/>
      <protection locked="0"/>
    </xf>
    <xf numFmtId="0" fontId="29" fillId="0" borderId="34" xfId="0" applyFont="1" applyBorder="1" applyAlignment="1">
      <alignment horizontal="center"/>
    </xf>
    <xf numFmtId="164" fontId="29" fillId="0" borderId="34" xfId="0" applyNumberFormat="1" applyFont="1" applyBorder="1" applyAlignment="1">
      <alignment horizontal="center" wrapText="1"/>
    </xf>
    <xf numFmtId="9" fontId="29" fillId="0" borderId="51" xfId="0" applyNumberFormat="1" applyFont="1" applyBorder="1" applyAlignment="1">
      <alignment horizontal="center" wrapText="1"/>
    </xf>
    <xf numFmtId="14" fontId="29" fillId="0" borderId="34" xfId="0" applyNumberFormat="1" applyFont="1" applyBorder="1"/>
    <xf numFmtId="0" fontId="31" fillId="0" borderId="34" xfId="0" applyFont="1" applyBorder="1" applyAlignment="1">
      <alignment horizontal="center" wrapText="1"/>
    </xf>
    <xf numFmtId="0" fontId="25" fillId="0" borderId="0" xfId="0" applyFont="1" applyAlignment="1" applyProtection="1">
      <alignment horizontal="left" indent="3"/>
      <protection locked="0"/>
    </xf>
    <xf numFmtId="0" fontId="26" fillId="0" borderId="0" xfId="0" applyFont="1" applyAlignment="1" applyProtection="1">
      <alignment horizontal="left" vertical="top" wrapText="1" indent="3"/>
      <protection locked="0"/>
    </xf>
    <xf numFmtId="0" fontId="11" fillId="0" borderId="0" xfId="0" applyFont="1" applyAlignment="1" applyProtection="1">
      <alignment horizontal="left" vertical="center" wrapText="1"/>
      <protection locked="0"/>
    </xf>
    <xf numFmtId="0" fontId="11" fillId="0" borderId="17" xfId="0" applyFont="1" applyBorder="1" applyAlignment="1" applyProtection="1">
      <alignment horizontal="left" vertical="center" wrapText="1"/>
      <protection locked="0"/>
    </xf>
    <xf numFmtId="1" fontId="8" fillId="2" borderId="8" xfId="0" applyNumberFormat="1" applyFont="1" applyFill="1" applyBorder="1" applyAlignment="1" applyProtection="1">
      <alignment horizontal="center" vertical="top"/>
      <protection locked="0"/>
    </xf>
    <xf numFmtId="1" fontId="8" fillId="2" borderId="9" xfId="0" applyNumberFormat="1" applyFont="1" applyFill="1" applyBorder="1" applyAlignment="1" applyProtection="1">
      <alignment horizontal="center" vertical="top"/>
      <protection locked="0"/>
    </xf>
    <xf numFmtId="0" fontId="11" fillId="0" borderId="0" xfId="0" applyFont="1" applyAlignment="1" applyProtection="1">
      <alignment horizontal="left" vertical="top" wrapText="1" indent="1"/>
      <protection locked="0"/>
    </xf>
    <xf numFmtId="0" fontId="17" fillId="2" borderId="0" xfId="0" applyFont="1" applyFill="1" applyAlignment="1" applyProtection="1">
      <alignment horizontal="right" vertical="center" indent="6"/>
      <protection locked="0"/>
    </xf>
    <xf numFmtId="1" fontId="16" fillId="0" borderId="4" xfId="0" applyNumberFormat="1" applyFont="1" applyBorder="1" applyAlignment="1" applyProtection="1">
      <alignment horizontal="center"/>
      <protection locked="0"/>
    </xf>
    <xf numFmtId="1" fontId="16" fillId="0" borderId="5" xfId="0" applyNumberFormat="1" applyFont="1" applyBorder="1" applyAlignment="1" applyProtection="1">
      <alignment horizontal="center"/>
      <protection locked="0"/>
    </xf>
    <xf numFmtId="1" fontId="8" fillId="0" borderId="6" xfId="0" applyNumberFormat="1" applyFont="1" applyBorder="1" applyAlignment="1" applyProtection="1">
      <alignment horizontal="center"/>
      <protection locked="0"/>
    </xf>
    <xf numFmtId="1" fontId="8" fillId="0" borderId="7" xfId="0" applyNumberFormat="1" applyFont="1" applyBorder="1" applyAlignment="1" applyProtection="1">
      <alignment horizontal="center"/>
      <protection locked="0"/>
    </xf>
    <xf numFmtId="1" fontId="19" fillId="0" borderId="6" xfId="7" applyNumberFormat="1" applyFont="1" applyBorder="1" applyAlignment="1" applyProtection="1">
      <alignment horizontal="center"/>
      <protection locked="0"/>
    </xf>
    <xf numFmtId="1" fontId="8" fillId="2" borderId="8" xfId="0" applyNumberFormat="1" applyFont="1" applyFill="1" applyBorder="1" applyAlignment="1">
      <alignment horizontal="center" vertical="top"/>
    </xf>
    <xf numFmtId="1" fontId="8" fillId="2" borderId="9" xfId="0" applyNumberFormat="1" applyFont="1" applyFill="1" applyBorder="1" applyAlignment="1">
      <alignment horizontal="center" vertical="top"/>
    </xf>
    <xf numFmtId="1" fontId="16" fillId="0" borderId="4" xfId="0" applyNumberFormat="1" applyFont="1" applyBorder="1" applyAlignment="1">
      <alignment horizontal="center" shrinkToFit="1"/>
    </xf>
    <xf numFmtId="1" fontId="16" fillId="0" borderId="5" xfId="0" applyNumberFormat="1" applyFont="1" applyBorder="1" applyAlignment="1">
      <alignment horizontal="center" shrinkToFit="1"/>
    </xf>
    <xf numFmtId="1" fontId="8" fillId="0" borderId="6" xfId="0" applyNumberFormat="1" applyFont="1" applyBorder="1" applyAlignment="1">
      <alignment horizontal="center"/>
    </xf>
    <xf numFmtId="1" fontId="8" fillId="0" borderId="7" xfId="0" applyNumberFormat="1" applyFont="1" applyBorder="1" applyAlignment="1">
      <alignment horizontal="center"/>
    </xf>
    <xf numFmtId="0" fontId="32" fillId="0" borderId="0" xfId="15" applyFont="1" applyAlignment="1">
      <alignment horizontal="center" vertical="center" wrapText="1"/>
    </xf>
    <xf numFmtId="14" fontId="1" fillId="0" borderId="51" xfId="15" applyNumberFormat="1" applyBorder="1" applyAlignment="1">
      <alignment horizontal="center" vertical="center"/>
    </xf>
    <xf numFmtId="14" fontId="1" fillId="12" borderId="51" xfId="15" applyNumberFormat="1" applyFill="1" applyBorder="1" applyAlignment="1">
      <alignment horizontal="center" vertical="center"/>
    </xf>
    <xf numFmtId="164" fontId="1" fillId="0" borderId="51" xfId="15" applyNumberFormat="1" applyBorder="1" applyAlignment="1">
      <alignment horizontal="center" vertical="center"/>
    </xf>
    <xf numFmtId="0" fontId="56" fillId="0" borderId="0" xfId="13" applyFont="1" applyAlignment="1">
      <alignment horizontal="left" vertical="top" wrapText="1"/>
    </xf>
    <xf numFmtId="1" fontId="59" fillId="14" borderId="50" xfId="13" applyNumberFormat="1" applyFont="1" applyFill="1" applyBorder="1" applyAlignment="1">
      <alignment horizontal="center" wrapText="1"/>
    </xf>
    <xf numFmtId="1" fontId="30" fillId="2" borderId="41" xfId="9" applyNumberFormat="1" applyFont="1" applyFill="1" applyBorder="1" applyAlignment="1">
      <alignment horizontal="right" vertical="center"/>
    </xf>
    <xf numFmtId="0" fontId="30" fillId="2" borderId="0" xfId="9" applyFont="1" applyFill="1" applyAlignment="1">
      <alignment horizontal="right" vertical="center"/>
    </xf>
    <xf numFmtId="1" fontId="3" fillId="2" borderId="41" xfId="9" applyNumberFormat="1" applyFill="1" applyBorder="1" applyAlignment="1">
      <alignment vertical="center"/>
    </xf>
    <xf numFmtId="0" fontId="3" fillId="2" borderId="0" xfId="9" applyFill="1" applyAlignment="1">
      <alignment vertical="center"/>
    </xf>
    <xf numFmtId="0" fontId="0" fillId="0" borderId="0" xfId="0" applyAlignment="1">
      <alignment horizontal="center"/>
    </xf>
    <xf numFmtId="0" fontId="46" fillId="0" borderId="0" xfId="0" applyFont="1" applyAlignment="1">
      <alignment horizontal="center" vertical="center"/>
    </xf>
    <xf numFmtId="0" fontId="0" fillId="0" borderId="45" xfId="0" applyBorder="1"/>
    <xf numFmtId="0" fontId="0" fillId="0" borderId="45" xfId="0" applyBorder="1" applyAlignment="1">
      <alignment horizontal="center"/>
    </xf>
    <xf numFmtId="0" fontId="46" fillId="0" borderId="45" xfId="0" applyFont="1" applyBorder="1" applyAlignment="1">
      <alignment horizontal="center" vertical="center"/>
    </xf>
    <xf numFmtId="0" fontId="53" fillId="0" borderId="50" xfId="13" applyFont="1" applyBorder="1" applyAlignment="1">
      <alignment horizontal="center"/>
    </xf>
    <xf numFmtId="7" fontId="54" fillId="0" borderId="50" xfId="14" applyNumberFormat="1" applyFont="1" applyBorder="1" applyAlignment="1">
      <alignment horizontal="center"/>
    </xf>
    <xf numFmtId="7" fontId="54" fillId="0" borderId="50" xfId="14" applyNumberFormat="1" applyFont="1" applyFill="1" applyBorder="1" applyAlignment="1">
      <alignment horizontal="center"/>
    </xf>
    <xf numFmtId="10" fontId="51" fillId="0" borderId="50" xfId="13" applyNumberFormat="1" applyFont="1" applyBorder="1" applyAlignment="1">
      <alignment horizontal="center"/>
    </xf>
    <xf numFmtId="14" fontId="52" fillId="13" borderId="48" xfId="13" applyNumberFormat="1" applyFont="1" applyFill="1" applyBorder="1" applyAlignment="1" applyProtection="1">
      <alignment horizontal="center"/>
      <protection locked="0"/>
    </xf>
    <xf numFmtId="0" fontId="54" fillId="13" borderId="48" xfId="13" applyFont="1" applyFill="1" applyBorder="1" applyAlignment="1">
      <alignment horizontal="center"/>
    </xf>
    <xf numFmtId="7" fontId="57" fillId="0" borderId="0" xfId="13" applyNumberFormat="1" applyFont="1" applyAlignment="1">
      <alignment horizontal="center"/>
    </xf>
    <xf numFmtId="0" fontId="52" fillId="13" borderId="48" xfId="13" applyFont="1" applyFill="1" applyBorder="1" applyAlignment="1" applyProtection="1">
      <alignment horizontal="center"/>
      <protection locked="0"/>
    </xf>
    <xf numFmtId="14" fontId="52" fillId="0" borderId="0" xfId="13" applyNumberFormat="1" applyFont="1" applyAlignment="1" applyProtection="1">
      <alignment horizontal="center"/>
      <protection locked="0"/>
    </xf>
    <xf numFmtId="0" fontId="52" fillId="0" borderId="0" xfId="13" applyFont="1" applyAlignment="1">
      <alignment horizontal="center"/>
    </xf>
    <xf numFmtId="7" fontId="58" fillId="0" borderId="0" xfId="13" applyNumberFormat="1" applyFont="1" applyAlignment="1">
      <alignment horizontal="center"/>
    </xf>
    <xf numFmtId="7" fontId="57" fillId="0" borderId="0" xfId="13" applyNumberFormat="1" applyFont="1" applyAlignment="1">
      <alignment horizontal="center"/>
    </xf>
    <xf numFmtId="1" fontId="52" fillId="13" borderId="48" xfId="13" applyNumberFormat="1" applyFont="1" applyFill="1" applyBorder="1" applyAlignment="1" applyProtection="1">
      <alignment horizontal="center"/>
      <protection locked="0"/>
    </xf>
    <xf numFmtId="0" fontId="58" fillId="0" borderId="0" xfId="13" applyFont="1" applyAlignment="1">
      <alignment horizontal="center"/>
    </xf>
    <xf numFmtId="0" fontId="53" fillId="0" borderId="0" xfId="13" applyFont="1" applyAlignment="1">
      <alignment horizontal="center"/>
    </xf>
    <xf numFmtId="7" fontId="52" fillId="0" borderId="0" xfId="14" applyNumberFormat="1" applyFont="1" applyBorder="1" applyAlignment="1">
      <alignment horizontal="center"/>
    </xf>
    <xf numFmtId="7" fontId="52" fillId="0" borderId="0" xfId="14" applyNumberFormat="1" applyFont="1" applyFill="1" applyBorder="1" applyAlignment="1">
      <alignment horizontal="center"/>
    </xf>
    <xf numFmtId="10" fontId="52" fillId="0" borderId="0" xfId="13" applyNumberFormat="1" applyFont="1" applyAlignment="1">
      <alignment horizontal="center"/>
    </xf>
    <xf numFmtId="49" fontId="0" fillId="0" borderId="55" xfId="0" quotePrefix="1" applyNumberFormat="1" applyBorder="1" applyAlignment="1">
      <alignment horizontal="left"/>
    </xf>
    <xf numFmtId="0" fontId="48" fillId="0" borderId="55" xfId="0" applyFont="1" applyBorder="1" applyAlignment="1">
      <alignment wrapText="1"/>
    </xf>
    <xf numFmtId="43" fontId="0" fillId="0" borderId="55" xfId="18" applyNumberFormat="1" applyFont="1" applyBorder="1" applyAlignment="1">
      <alignment horizontal="center"/>
    </xf>
    <xf numFmtId="44" fontId="0" fillId="0" borderId="55" xfId="18" applyFont="1" applyFill="1" applyBorder="1" applyAlignment="1">
      <alignment horizontal="center"/>
    </xf>
    <xf numFmtId="7" fontId="48" fillId="0" borderId="56" xfId="13" applyNumberFormat="1" applyFont="1" applyBorder="1" applyAlignment="1">
      <alignment horizontal="center" vertical="center"/>
    </xf>
    <xf numFmtId="49" fontId="0" fillId="0" borderId="55" xfId="0" applyNumberFormat="1" applyBorder="1" applyAlignment="1">
      <alignment horizontal="left"/>
    </xf>
    <xf numFmtId="0" fontId="0" fillId="0" borderId="55" xfId="0" applyBorder="1" applyAlignment="1">
      <alignment wrapText="1"/>
    </xf>
    <xf numFmtId="49" fontId="0" fillId="0" borderId="55" xfId="0" quotePrefix="1" applyNumberFormat="1" applyBorder="1"/>
    <xf numFmtId="0" fontId="48" fillId="13" borderId="55" xfId="13" applyFont="1" applyFill="1" applyBorder="1" applyAlignment="1">
      <alignment horizontal="center" vertical="center"/>
    </xf>
    <xf numFmtId="9" fontId="48" fillId="13" borderId="55" xfId="13" applyNumberFormat="1" applyFont="1" applyFill="1" applyBorder="1" applyAlignment="1">
      <alignment horizontal="center" vertical="center"/>
    </xf>
    <xf numFmtId="9" fontId="48" fillId="0" borderId="55" xfId="13" applyNumberFormat="1" applyFont="1" applyBorder="1" applyAlignment="1">
      <alignment horizontal="center" vertical="center"/>
    </xf>
    <xf numFmtId="7" fontId="48" fillId="0" borderId="55" xfId="13" applyNumberFormat="1" applyFont="1" applyBorder="1" applyAlignment="1">
      <alignment horizontal="center" vertical="center"/>
    </xf>
    <xf numFmtId="0" fontId="0" fillId="0" borderId="55" xfId="0" quotePrefix="1" applyBorder="1"/>
    <xf numFmtId="164" fontId="48" fillId="0" borderId="55" xfId="13" applyNumberFormat="1" applyFont="1" applyBorder="1" applyAlignment="1">
      <alignment horizontal="center" vertical="center"/>
    </xf>
    <xf numFmtId="10" fontId="48" fillId="0" borderId="55" xfId="13" applyNumberFormat="1" applyFont="1" applyBorder="1" applyAlignment="1">
      <alignment horizontal="center" vertical="center"/>
    </xf>
    <xf numFmtId="0" fontId="0" fillId="0" borderId="55" xfId="0" quotePrefix="1" applyBorder="1" applyAlignment="1">
      <alignment wrapText="1"/>
    </xf>
    <xf numFmtId="164" fontId="48" fillId="0" borderId="48" xfId="13" applyNumberFormat="1" applyFont="1" applyBorder="1" applyAlignment="1">
      <alignment horizontal="center" vertical="center"/>
    </xf>
    <xf numFmtId="10" fontId="48" fillId="0" borderId="48" xfId="13" applyNumberFormat="1" applyFont="1" applyBorder="1" applyAlignment="1">
      <alignment horizontal="center" vertical="center"/>
    </xf>
    <xf numFmtId="49" fontId="63" fillId="0" borderId="55" xfId="0" quotePrefix="1" applyNumberFormat="1" applyFont="1" applyBorder="1"/>
    <xf numFmtId="0" fontId="63" fillId="0" borderId="55" xfId="0" quotePrefix="1" applyFont="1" applyBorder="1" applyAlignment="1">
      <alignment wrapText="1"/>
    </xf>
    <xf numFmtId="0" fontId="56" fillId="13" borderId="48" xfId="13" applyFont="1" applyFill="1" applyBorder="1" applyAlignment="1">
      <alignment horizontal="center" vertical="center"/>
    </xf>
    <xf numFmtId="164" fontId="56" fillId="0" borderId="48" xfId="13" applyNumberFormat="1" applyFont="1" applyBorder="1" applyAlignment="1">
      <alignment horizontal="center" vertical="center"/>
    </xf>
    <xf numFmtId="9" fontId="56" fillId="13" borderId="48" xfId="13" applyNumberFormat="1" applyFont="1" applyFill="1" applyBorder="1" applyAlignment="1">
      <alignment horizontal="center" vertical="center"/>
    </xf>
    <xf numFmtId="10" fontId="56" fillId="0" borderId="48" xfId="13" applyNumberFormat="1" applyFont="1" applyBorder="1" applyAlignment="1">
      <alignment horizontal="center" vertical="center"/>
    </xf>
    <xf numFmtId="7" fontId="56" fillId="0" borderId="48" xfId="13" applyNumberFormat="1" applyFont="1" applyBorder="1" applyAlignment="1">
      <alignment horizontal="center" vertical="center"/>
    </xf>
    <xf numFmtId="7" fontId="56" fillId="0" borderId="56" xfId="13" applyNumberFormat="1" applyFont="1" applyBorder="1" applyAlignment="1">
      <alignment horizontal="center" vertical="center"/>
    </xf>
    <xf numFmtId="7" fontId="60" fillId="0" borderId="49" xfId="13" applyNumberFormat="1" applyFont="1" applyBorder="1" applyAlignment="1">
      <alignment horizontal="center"/>
    </xf>
    <xf numFmtId="0" fontId="51" fillId="0" borderId="57" xfId="13" applyFont="1" applyBorder="1" applyAlignment="1">
      <alignment horizontal="left" vertical="center" wrapText="1"/>
    </xf>
    <xf numFmtId="0" fontId="51" fillId="0" borderId="0" xfId="13" applyFont="1" applyAlignment="1">
      <alignment horizontal="center" wrapText="1"/>
    </xf>
    <xf numFmtId="0" fontId="51" fillId="13" borderId="48" xfId="13" applyFont="1" applyFill="1" applyBorder="1" applyAlignment="1">
      <alignment horizontal="center"/>
    </xf>
    <xf numFmtId="164" fontId="60" fillId="0" borderId="0" xfId="13" applyNumberFormat="1" applyFont="1" applyAlignment="1">
      <alignment horizontal="center"/>
    </xf>
    <xf numFmtId="10" fontId="51" fillId="13" borderId="48" xfId="13" applyNumberFormat="1" applyFont="1" applyFill="1" applyBorder="1" applyAlignment="1">
      <alignment horizontal="center"/>
    </xf>
    <xf numFmtId="0" fontId="51" fillId="13" borderId="56" xfId="13" applyFont="1" applyFill="1" applyBorder="1" applyAlignment="1">
      <alignment horizontal="left"/>
    </xf>
    <xf numFmtId="0" fontId="51" fillId="13" borderId="56" xfId="13" applyFont="1" applyFill="1" applyBorder="1" applyAlignment="1">
      <alignment horizontal="center"/>
    </xf>
    <xf numFmtId="10" fontId="51" fillId="13" borderId="56" xfId="13" applyNumberFormat="1" applyFont="1" applyFill="1" applyBorder="1" applyAlignment="1">
      <alignment horizontal="center"/>
    </xf>
    <xf numFmtId="0" fontId="52" fillId="14" borderId="0" xfId="13" applyFont="1" applyFill="1" applyAlignment="1">
      <alignment horizontal="center"/>
    </xf>
    <xf numFmtId="0" fontId="51" fillId="14" borderId="0" xfId="13" applyFont="1" applyFill="1" applyAlignment="1">
      <alignment horizontal="center"/>
    </xf>
    <xf numFmtId="0" fontId="54" fillId="0" borderId="47" xfId="13" applyFont="1" applyBorder="1" applyAlignment="1">
      <alignment horizontal="center"/>
    </xf>
    <xf numFmtId="44" fontId="54" fillId="0" borderId="47" xfId="14" applyFont="1" applyFill="1" applyBorder="1" applyAlignment="1">
      <alignment horizontal="center"/>
    </xf>
    <xf numFmtId="0" fontId="64" fillId="0" borderId="0" xfId="13" applyFont="1" applyAlignment="1">
      <alignment horizontal="center" vertical="center"/>
    </xf>
    <xf numFmtId="1" fontId="65" fillId="0" borderId="0" xfId="13" applyNumberFormat="1" applyFont="1" applyAlignment="1">
      <alignment horizontal="center"/>
    </xf>
    <xf numFmtId="49" fontId="66" fillId="0" borderId="58" xfId="13" applyNumberFormat="1" applyFont="1" applyBorder="1" applyAlignment="1" applyProtection="1">
      <alignment horizontal="left"/>
      <protection locked="0"/>
    </xf>
    <xf numFmtId="0" fontId="65" fillId="0" borderId="0" xfId="13" applyFont="1" applyAlignment="1" applyProtection="1">
      <alignment horizontal="right" indent="1"/>
      <protection locked="0"/>
    </xf>
    <xf numFmtId="0" fontId="66" fillId="0" borderId="38" xfId="13" applyFont="1" applyBorder="1" applyAlignment="1" applyProtection="1">
      <alignment horizontal="left"/>
      <protection locked="0"/>
    </xf>
    <xf numFmtId="1" fontId="65" fillId="0" borderId="0" xfId="13" applyNumberFormat="1" applyFont="1" applyAlignment="1">
      <alignment horizontal="right" indent="1"/>
    </xf>
    <xf numFmtId="49" fontId="66" fillId="0" borderId="59" xfId="13" applyNumberFormat="1" applyFont="1" applyBorder="1" applyAlignment="1" applyProtection="1">
      <alignment horizontal="left"/>
      <protection locked="0"/>
    </xf>
    <xf numFmtId="0" fontId="67" fillId="0" borderId="0" xfId="13" applyFont="1" applyProtection="1">
      <protection locked="0"/>
    </xf>
    <xf numFmtId="49" fontId="68" fillId="0" borderId="60" xfId="13" applyNumberFormat="1" applyFont="1" applyBorder="1" applyAlignment="1" applyProtection="1">
      <alignment horizontal="left"/>
      <protection locked="0"/>
    </xf>
    <xf numFmtId="49" fontId="66" fillId="0" borderId="0" xfId="13" applyNumberFormat="1" applyFont="1" applyProtection="1">
      <protection locked="0"/>
    </xf>
    <xf numFmtId="0" fontId="67" fillId="0" borderId="0" xfId="13" applyFont="1" applyAlignment="1" applyProtection="1">
      <alignment vertical="center"/>
      <protection locked="0"/>
    </xf>
    <xf numFmtId="0" fontId="8" fillId="2" borderId="0" xfId="0" applyFont="1" applyFill="1"/>
    <xf numFmtId="0" fontId="8" fillId="2" borderId="0" xfId="0" applyFont="1" applyFill="1" applyAlignment="1">
      <alignment horizontal="center"/>
    </xf>
    <xf numFmtId="0" fontId="18" fillId="0" borderId="38" xfId="7" applyBorder="1"/>
    <xf numFmtId="0" fontId="62" fillId="0" borderId="38" xfId="0" applyFont="1" applyBorder="1"/>
    <xf numFmtId="0" fontId="18" fillId="0" borderId="0" xfId="7"/>
    <xf numFmtId="0" fontId="62" fillId="0" borderId="0" xfId="0" applyFont="1"/>
    <xf numFmtId="0" fontId="8" fillId="15" borderId="61" xfId="0" applyFont="1" applyFill="1" applyBorder="1"/>
    <xf numFmtId="0" fontId="8" fillId="15" borderId="62" xfId="0" applyFont="1" applyFill="1" applyBorder="1"/>
    <xf numFmtId="0" fontId="8" fillId="15" borderId="62" xfId="0" applyFont="1" applyFill="1" applyBorder="1" applyAlignment="1">
      <alignment horizontal="center"/>
    </xf>
    <xf numFmtId="0" fontId="8" fillId="15" borderId="63" xfId="0" applyFont="1" applyFill="1" applyBorder="1"/>
    <xf numFmtId="0" fontId="69" fillId="0" borderId="64" xfId="0" applyFont="1" applyBorder="1" applyAlignment="1">
      <alignment horizontal="center" vertical="center" wrapText="1"/>
    </xf>
    <xf numFmtId="0" fontId="69" fillId="0" borderId="65" xfId="0" applyFont="1" applyBorder="1" applyAlignment="1">
      <alignment horizontal="center" vertical="center"/>
    </xf>
    <xf numFmtId="0" fontId="69" fillId="0" borderId="65" xfId="0" applyFont="1" applyBorder="1" applyAlignment="1">
      <alignment horizontal="center" vertical="center" wrapText="1"/>
    </xf>
    <xf numFmtId="0" fontId="70" fillId="2" borderId="66" xfId="13" applyFont="1" applyFill="1" applyBorder="1" applyAlignment="1">
      <alignment horizontal="center" vertical="top" wrapText="1"/>
    </xf>
    <xf numFmtId="0" fontId="71" fillId="6" borderId="67" xfId="13" applyFont="1" applyFill="1" applyBorder="1" applyAlignment="1">
      <alignment horizontal="center" vertical="top" wrapText="1"/>
    </xf>
    <xf numFmtId="0" fontId="71" fillId="16" borderId="66" xfId="0" applyFont="1" applyFill="1" applyBorder="1" applyAlignment="1">
      <alignment horizontal="center" vertical="top" wrapText="1"/>
    </xf>
    <xf numFmtId="0" fontId="71" fillId="0" borderId="66" xfId="0" applyFont="1" applyBorder="1" applyAlignment="1">
      <alignment horizontal="center" vertical="top" wrapText="1"/>
    </xf>
    <xf numFmtId="0" fontId="71" fillId="2" borderId="66" xfId="4" applyFont="1" applyFill="1" applyBorder="1" applyAlignment="1">
      <alignment horizontal="center" vertical="top" wrapText="1"/>
    </xf>
    <xf numFmtId="0" fontId="71" fillId="2" borderId="66" xfId="0" applyFont="1" applyFill="1" applyBorder="1" applyAlignment="1">
      <alignment horizontal="center" vertical="top" wrapText="1"/>
    </xf>
    <xf numFmtId="49" fontId="8" fillId="2" borderId="68" xfId="0" applyNumberFormat="1" applyFont="1" applyFill="1" applyBorder="1" applyAlignment="1" applyProtection="1">
      <alignment horizontal="center" vertical="top" wrapText="1"/>
      <protection locked="0"/>
    </xf>
    <xf numFmtId="0" fontId="11" fillId="2" borderId="69" xfId="0" applyFont="1" applyFill="1" applyBorder="1" applyAlignment="1" applyProtection="1">
      <alignment vertical="center" wrapText="1"/>
      <protection locked="0"/>
    </xf>
    <xf numFmtId="3" fontId="8" fillId="6" borderId="70" xfId="0" applyNumberFormat="1" applyFont="1" applyFill="1" applyBorder="1" applyAlignment="1" applyProtection="1">
      <alignment horizontal="center" vertical="center"/>
      <protection locked="0"/>
    </xf>
    <xf numFmtId="164" fontId="73" fillId="17" borderId="71" xfId="0" applyNumberFormat="1" applyFont="1" applyFill="1" applyBorder="1" applyAlignment="1" applyProtection="1">
      <alignment horizontal="center" vertical="center"/>
      <protection locked="0"/>
    </xf>
    <xf numFmtId="9" fontId="73" fillId="17" borderId="68" xfId="0" applyNumberFormat="1" applyFont="1" applyFill="1" applyBorder="1" applyAlignment="1" applyProtection="1">
      <alignment horizontal="center" vertical="center"/>
      <protection locked="0"/>
    </xf>
    <xf numFmtId="164" fontId="74" fillId="18" borderId="68" xfId="4" applyNumberFormat="1" applyFont="1" applyFill="1" applyBorder="1" applyAlignment="1" applyProtection="1">
      <alignment horizontal="center" vertical="center" wrapText="1"/>
      <protection locked="0"/>
    </xf>
    <xf numFmtId="164" fontId="73" fillId="17" borderId="68" xfId="0" applyNumberFormat="1" applyFont="1" applyFill="1" applyBorder="1" applyAlignment="1" applyProtection="1">
      <alignment horizontal="center" vertical="center"/>
      <protection locked="0"/>
    </xf>
    <xf numFmtId="167" fontId="75" fillId="19" borderId="68" xfId="4" applyNumberFormat="1" applyFont="1" applyFill="1" applyBorder="1" applyAlignment="1">
      <alignment horizontal="center" vertical="center"/>
    </xf>
    <xf numFmtId="164" fontId="8" fillId="0" borderId="68" xfId="0" applyNumberFormat="1" applyFont="1" applyBorder="1" applyAlignment="1">
      <alignment horizontal="center" vertical="center"/>
    </xf>
    <xf numFmtId="167" fontId="73" fillId="17" borderId="68" xfId="0" applyNumberFormat="1" applyFont="1" applyFill="1" applyBorder="1" applyAlignment="1" applyProtection="1">
      <alignment horizontal="center" vertical="center"/>
      <protection locked="0"/>
    </xf>
    <xf numFmtId="10" fontId="8" fillId="0" borderId="68" xfId="0" applyNumberFormat="1" applyFont="1" applyBorder="1" applyAlignment="1">
      <alignment horizontal="center" vertical="center"/>
    </xf>
    <xf numFmtId="49" fontId="31" fillId="0" borderId="35" xfId="0" applyNumberFormat="1" applyFont="1" applyBorder="1" applyAlignment="1" applyProtection="1">
      <alignment horizontal="center" vertical="center" wrapText="1"/>
      <protection locked="0"/>
    </xf>
    <xf numFmtId="0" fontId="8" fillId="2" borderId="68" xfId="0" applyFont="1" applyFill="1" applyBorder="1" applyAlignment="1" applyProtection="1">
      <alignment vertical="center" wrapText="1"/>
      <protection locked="0"/>
    </xf>
    <xf numFmtId="49" fontId="31" fillId="0" borderId="72" xfId="0" applyNumberFormat="1" applyFont="1" applyBorder="1" applyAlignment="1" applyProtection="1">
      <alignment horizontal="center" vertical="center" wrapText="1"/>
      <protection locked="0"/>
    </xf>
    <xf numFmtId="49" fontId="31" fillId="0" borderId="32" xfId="0" applyNumberFormat="1" applyFont="1" applyBorder="1" applyAlignment="1" applyProtection="1">
      <alignment horizontal="center" wrapText="1"/>
      <protection locked="0"/>
    </xf>
    <xf numFmtId="44" fontId="8" fillId="2" borderId="0" xfId="18" applyFont="1" applyFill="1" applyAlignment="1"/>
    <xf numFmtId="44" fontId="8" fillId="2" borderId="0" xfId="18" applyFont="1" applyFill="1" applyAlignment="1">
      <alignment horizontal="center"/>
    </xf>
    <xf numFmtId="44" fontId="8" fillId="2" borderId="0" xfId="18" applyFont="1" applyFill="1" applyAlignment="1" applyProtection="1"/>
    <xf numFmtId="44" fontId="0" fillId="0" borderId="0" xfId="18" applyFont="1" applyAlignment="1"/>
    <xf numFmtId="44" fontId="0" fillId="0" borderId="73" xfId="18" applyFont="1" applyBorder="1" applyAlignment="1"/>
    <xf numFmtId="0" fontId="76" fillId="2" borderId="0" xfId="13" applyFont="1" applyFill="1" applyAlignment="1">
      <alignment horizontal="right" wrapText="1"/>
    </xf>
    <xf numFmtId="1" fontId="66" fillId="2" borderId="2" xfId="13" applyNumberFormat="1" applyFont="1" applyFill="1" applyBorder="1" applyAlignment="1">
      <alignment horizontal="left" wrapText="1"/>
    </xf>
    <xf numFmtId="0" fontId="50" fillId="2" borderId="0" xfId="13" applyFill="1" applyAlignment="1">
      <alignment horizontal="left" wrapText="1"/>
    </xf>
    <xf numFmtId="0" fontId="77" fillId="0" borderId="74" xfId="0" applyFont="1" applyBorder="1" applyAlignment="1">
      <alignment horizontal="left" vertical="center" wrapText="1" indent="1"/>
    </xf>
    <xf numFmtId="0" fontId="77" fillId="0" borderId="75" xfId="0" applyFont="1" applyBorder="1" applyAlignment="1">
      <alignment horizontal="left" vertical="center" wrapText="1" indent="1"/>
    </xf>
    <xf numFmtId="0" fontId="77" fillId="0" borderId="76" xfId="0" applyFont="1" applyBorder="1" applyAlignment="1">
      <alignment horizontal="left" vertical="center" wrapText="1" indent="1"/>
    </xf>
    <xf numFmtId="0" fontId="77" fillId="0" borderId="77" xfId="0" applyFont="1" applyBorder="1" applyAlignment="1">
      <alignment horizontal="left" vertical="center" wrapText="1" indent="1"/>
    </xf>
    <xf numFmtId="0" fontId="77" fillId="0" borderId="0" xfId="0" applyFont="1" applyAlignment="1">
      <alignment horizontal="left" vertical="center" wrapText="1" indent="1"/>
    </xf>
    <xf numFmtId="0" fontId="77" fillId="0" borderId="78" xfId="0" applyFont="1" applyBorder="1" applyAlignment="1">
      <alignment horizontal="left" vertical="center" wrapText="1" indent="1"/>
    </xf>
    <xf numFmtId="0" fontId="77" fillId="0" borderId="79" xfId="0" applyFont="1" applyBorder="1" applyAlignment="1">
      <alignment horizontal="left" vertical="center" wrapText="1" indent="1"/>
    </xf>
    <xf numFmtId="0" fontId="77" fillId="0" borderId="80" xfId="0" applyFont="1" applyBorder="1" applyAlignment="1">
      <alignment horizontal="left" vertical="center" wrapText="1" indent="1"/>
    </xf>
    <xf numFmtId="0" fontId="77" fillId="0" borderId="81" xfId="0" applyFont="1" applyBorder="1" applyAlignment="1">
      <alignment horizontal="left" vertical="center" wrapText="1" indent="1"/>
    </xf>
    <xf numFmtId="1" fontId="76" fillId="0" borderId="0" xfId="13" applyNumberFormat="1" applyFont="1" applyAlignment="1">
      <alignment horizontal="right"/>
    </xf>
    <xf numFmtId="44" fontId="7" fillId="0" borderId="0" xfId="18" applyFont="1" applyAlignment="1" applyProtection="1">
      <alignment horizontal="right"/>
    </xf>
    <xf numFmtId="164" fontId="65" fillId="0" borderId="82" xfId="18" applyNumberFormat="1" applyFont="1" applyBorder="1" applyAlignment="1">
      <alignment horizontal="right" indent="2"/>
    </xf>
    <xf numFmtId="164" fontId="76" fillId="2" borderId="0" xfId="13" applyNumberFormat="1" applyFont="1" applyFill="1" applyAlignment="1">
      <alignment horizontal="right"/>
    </xf>
    <xf numFmtId="0" fontId="50" fillId="2" borderId="2" xfId="13" applyFill="1" applyBorder="1" applyAlignment="1">
      <alignment horizontal="center"/>
    </xf>
    <xf numFmtId="0" fontId="51" fillId="0" borderId="2" xfId="13" applyFont="1" applyBorder="1"/>
    <xf numFmtId="44" fontId="0" fillId="0" borderId="0" xfId="18" applyFont="1"/>
  </cellXfs>
  <cellStyles count="19">
    <cellStyle name="Currency" xfId="18" builtinId="4"/>
    <cellStyle name="Currency 2" xfId="6" xr:uid="{6F3EA7F8-2C3C-4387-897A-FD1A426D0D8D}"/>
    <cellStyle name="Currency 2 4" xfId="14" xr:uid="{A67B5771-2406-4CE6-AF9B-65A4A4CF07CB}"/>
    <cellStyle name="Currency 3" xfId="12" xr:uid="{DA5913B9-A9E6-4A92-9A7C-CDDEEB20C911}"/>
    <cellStyle name="Currency 4" xfId="17" xr:uid="{4F4C660E-AC99-4656-A3B5-BC82768C17BC}"/>
    <cellStyle name="Hyperlink" xfId="7" builtinId="8"/>
    <cellStyle name="Normal" xfId="0" builtinId="0"/>
    <cellStyle name="Normal 2" xfId="4" xr:uid="{BCB600F6-896D-43AE-80EC-281DEF06E784}"/>
    <cellStyle name="Normal 2 2" xfId="8" xr:uid="{7DD72039-BC4D-4DEF-AA7C-5884A379D0EB}"/>
    <cellStyle name="Normal 2 2 2" xfId="13" xr:uid="{FB2AE25B-FD73-4372-AA49-2A50ED8AFF95}"/>
    <cellStyle name="Normal 26" xfId="2" xr:uid="{62FA17E0-392B-4C3F-9ADF-48333A4D0DBF}"/>
    <cellStyle name="Normal 28" xfId="3" xr:uid="{7C2199E5-2DDD-49DC-9585-211A257E93BF}"/>
    <cellStyle name="Normal 3" xfId="9" xr:uid="{C77062CE-2746-443C-907A-34A30E2D3E86}"/>
    <cellStyle name="Normal 4" xfId="10" xr:uid="{C1DCD5ED-FA56-45E9-B37A-84FB9DC184F9}"/>
    <cellStyle name="Normal 5" xfId="15" xr:uid="{4A4DCF85-9320-4BF7-B1F0-2502BDBAF098}"/>
    <cellStyle name="Percent" xfId="1" builtinId="5"/>
    <cellStyle name="Percent 2" xfId="5" xr:uid="{50D7E4C0-7CE7-4D78-BCE3-D653E6F50BDA}"/>
    <cellStyle name="Percent 3" xfId="11" xr:uid="{EA754DBB-B5F2-431C-98AC-49CA7C5623F3}"/>
    <cellStyle name="Percent 4" xfId="16" xr:uid="{0B71190B-229A-4137-8C2F-81EF03C2EC43}"/>
  </cellStyles>
  <dxfs count="48">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left style="thin">
          <color theme="0" tint="-0.499984740745262"/>
        </left>
        <right style="thin">
          <color theme="0" tint="-0.499984740745262"/>
        </right>
        <top style="thin">
          <color theme="0" tint="-0.499984740745262"/>
        </top>
        <bottom style="thin">
          <color theme="0" tint="-0.499984740745262"/>
        </bottom>
        <vertical/>
        <horizontal/>
      </border>
    </dxf>
    <dxf>
      <font>
        <color rgb="FF9C0006"/>
      </font>
      <fill>
        <patternFill>
          <bgColor rgb="FFFFC7CE"/>
        </patternFill>
      </fill>
    </dxf>
    <dxf>
      <font>
        <color rgb="FF9C0006"/>
      </font>
      <fill>
        <patternFill>
          <bgColor rgb="FFFFC7CE"/>
        </patternFill>
      </fill>
    </dxf>
    <dxf>
      <border>
        <left style="thin">
          <color theme="0" tint="-0.499984740745262"/>
        </left>
        <right style="thin">
          <color theme="0" tint="-0.499984740745262"/>
        </right>
        <top style="thin">
          <color theme="0" tint="-0.499984740745262"/>
        </top>
        <bottom style="thin">
          <color theme="0" tint="-0.499984740745262"/>
        </bottom>
        <vertical/>
        <horizontal/>
      </border>
    </dxf>
  </dxfs>
  <tableStyles count="0" defaultTableStyle="TableStyleMedium2" defaultPivotStyle="PivotStyleLight16"/>
  <colors>
    <mruColors>
      <color rgb="FF33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cid:image001.jpg@01D4ADB2.BA667DD0" TargetMode="External"/><Relationship Id="rId1" Type="http://schemas.openxmlformats.org/officeDocument/2006/relationships/image" Target="../media/image4.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542924</xdr:colOff>
      <xdr:row>0</xdr:row>
      <xdr:rowOff>0</xdr:rowOff>
    </xdr:from>
    <xdr:to>
      <xdr:col>1</xdr:col>
      <xdr:colOff>1562875</xdr:colOff>
      <xdr:row>1</xdr:row>
      <xdr:rowOff>276225</xdr:rowOff>
    </xdr:to>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8605" b="15116"/>
        <a:stretch/>
      </xdr:blipFill>
      <xdr:spPr>
        <a:xfrm>
          <a:off x="542924" y="0"/>
          <a:ext cx="2088483" cy="571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542924</xdr:colOff>
      <xdr:row>0</xdr:row>
      <xdr:rowOff>0</xdr:rowOff>
    </xdr:from>
    <xdr:to>
      <xdr:col>1</xdr:col>
      <xdr:colOff>1640807</xdr:colOff>
      <xdr:row>1</xdr:row>
      <xdr:rowOff>276225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8605" b="15116"/>
        <a:stretch/>
      </xdr:blipFill>
      <xdr:spPr>
        <a:xfrm>
          <a:off x="542924" y="0"/>
          <a:ext cx="2088483" cy="571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68580</xdr:colOff>
          <xdr:row>0</xdr:row>
          <xdr:rowOff>83820</xdr:rowOff>
        </xdr:from>
        <xdr:to>
          <xdr:col>7</xdr:col>
          <xdr:colOff>1402080</xdr:colOff>
          <xdr:row>45</xdr:row>
          <xdr:rowOff>137160</xdr:rowOff>
        </xdr:to>
        <xdr:sp macro="" textlink="">
          <xdr:nvSpPr>
            <xdr:cNvPr id="4099" name="Object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0</xdr:col>
      <xdr:colOff>171450</xdr:colOff>
      <xdr:row>0</xdr:row>
      <xdr:rowOff>104778</xdr:rowOff>
    </xdr:from>
    <xdr:to>
      <xdr:col>2</xdr:col>
      <xdr:colOff>904875</xdr:colOff>
      <xdr:row>1</xdr:row>
      <xdr:rowOff>95251</xdr:rowOff>
    </xdr:to>
    <xdr:pic>
      <xdr:nvPicPr>
        <xdr:cNvPr id="2" name="Picture 1" descr="Description: HCP_CPD_Umbrella_logo4sig">
          <a:extLst>
            <a:ext uri="{FF2B5EF4-FFF2-40B4-BE49-F238E27FC236}">
              <a16:creationId xmlns:a16="http://schemas.microsoft.com/office/drawing/2014/main" id="{00000000-0008-0000-0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71450" y="104778"/>
          <a:ext cx="2124075" cy="266698"/>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114300</xdr:colOff>
      <xdr:row>0</xdr:row>
      <xdr:rowOff>133350</xdr:rowOff>
    </xdr:from>
    <xdr:ext cx="2428875" cy="285750"/>
    <xdr:pic>
      <xdr:nvPicPr>
        <xdr:cNvPr id="2" name="Picture 1" descr="Description: HCP_CPD_Umbrella_logo4sig">
          <a:extLst>
            <a:ext uri="{FF2B5EF4-FFF2-40B4-BE49-F238E27FC236}">
              <a16:creationId xmlns:a16="http://schemas.microsoft.com/office/drawing/2014/main" id="{BD4093E8-6283-4AD9-85F4-F3900EEDA736}"/>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4300" y="133350"/>
          <a:ext cx="2428875" cy="285750"/>
        </a:xfrm>
        <a:prstGeom prst="rect">
          <a:avLst/>
        </a:prstGeom>
        <a:noFill/>
        <a:ln>
          <a:noFill/>
        </a:ln>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1905</xdr:colOff>
      <xdr:row>4</xdr:row>
      <xdr:rowOff>123825</xdr:rowOff>
    </xdr:to>
    <xdr:pic>
      <xdr:nvPicPr>
        <xdr:cNvPr id="2" name="Picture 13" descr="cid:image001.jpg@01D492E9.021AC0D0">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r:link="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0"/>
          <a:ext cx="611505"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3</xdr:col>
      <xdr:colOff>897466</xdr:colOff>
      <xdr:row>2</xdr:row>
      <xdr:rowOff>76199</xdr:rowOff>
    </xdr:from>
    <xdr:ext cx="6922559" cy="1066801"/>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2440516" y="457199"/>
          <a:ext cx="6922559" cy="1066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defTabSz="914400" eaLnBrk="1" fontAlgn="auto" latinLnBrk="0" hangingPunct="1">
            <a:lnSpc>
              <a:spcPct val="100000"/>
            </a:lnSpc>
            <a:spcBef>
              <a:spcPts val="0"/>
            </a:spcBef>
            <a:spcAft>
              <a:spcPts val="0"/>
            </a:spcAft>
            <a:buClrTx/>
            <a:buSzTx/>
            <a:buFontTx/>
            <a:buNone/>
            <a:tabLst/>
            <a:defRPr/>
          </a:pPr>
          <a:r>
            <a:rPr lang="en-US" sz="1200">
              <a:solidFill>
                <a:srgbClr val="FF0000"/>
              </a:solidFill>
              <a:effectLst/>
              <a:latin typeface="+mn-lt"/>
              <a:ea typeface="+mn-ea"/>
              <a:cs typeface="+mn-cs"/>
            </a:rPr>
            <a:t>Notes:  </a:t>
          </a:r>
          <a:r>
            <a:rPr lang="en-US" sz="1200">
              <a:solidFill>
                <a:schemeClr val="tx1"/>
              </a:solidFill>
              <a:effectLst/>
              <a:latin typeface="+mn-lt"/>
              <a:ea typeface="+mn-ea"/>
              <a:cs typeface="+mn-cs"/>
            </a:rPr>
            <a:t>Orders with 50+ units to qualify for free-freight and 60-day billing. </a:t>
          </a:r>
        </a:p>
        <a:p>
          <a:pPr marL="0" marR="0" lvl="0" indent="0" defTabSz="914400" eaLnBrk="1" fontAlgn="auto" latinLnBrk="0" hangingPunct="1">
            <a:lnSpc>
              <a:spcPct val="100000"/>
            </a:lnSpc>
            <a:spcBef>
              <a:spcPts val="0"/>
            </a:spcBef>
            <a:spcAft>
              <a:spcPts val="0"/>
            </a:spcAft>
            <a:buClrTx/>
            <a:buSzTx/>
            <a:buFontTx/>
            <a:buNone/>
            <a:tabLst/>
            <a:defRPr/>
          </a:pPr>
          <a:r>
            <a:rPr lang="en-US" sz="1200">
              <a:solidFill>
                <a:schemeClr val="tx1"/>
              </a:solidFill>
              <a:effectLst/>
              <a:latin typeface="+mn-lt"/>
              <a:ea typeface="+mn-ea"/>
              <a:cs typeface="+mn-cs"/>
            </a:rPr>
            <a:t>Discounts for New Releases: 1-2 copies = 50%; 3-5 = 52%; 6+ = 55%.  You may add additional products of your choice to the bottom of this form and they will receive 48% and ship free-freight .  Items with a discount of 70% or greater are non-returnable.  </a:t>
          </a:r>
        </a:p>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rgbClr val="FF0000"/>
              </a:solidFill>
              <a:effectLst/>
              <a:latin typeface="+mn-lt"/>
              <a:ea typeface="+mn-ea"/>
              <a:cs typeface="+mn-cs"/>
            </a:rPr>
            <a:t>Prices are subject to Change and Backlist backordered items cancel and are excluded from this promotion</a:t>
          </a:r>
        </a:p>
        <a:p>
          <a:endParaRPr lang="en-US" sz="1100"/>
        </a:p>
      </xdr:txBody>
    </xdr:sp>
    <xdr:clientData/>
  </xdr:oneCellAnchor>
</xdr:wsDr>
</file>

<file path=xl/drawings/drawing7.xml><?xml version="1.0" encoding="utf-8"?>
<xdr:wsDr xmlns:xdr="http://schemas.openxmlformats.org/drawingml/2006/spreadsheetDrawing" xmlns:a="http://schemas.openxmlformats.org/drawingml/2006/main">
  <xdr:twoCellAnchor editAs="oneCell">
    <xdr:from>
      <xdr:col>0</xdr:col>
      <xdr:colOff>211455</xdr:colOff>
      <xdr:row>0</xdr:row>
      <xdr:rowOff>0</xdr:rowOff>
    </xdr:from>
    <xdr:to>
      <xdr:col>1</xdr:col>
      <xdr:colOff>1546860</xdr:colOff>
      <xdr:row>1</xdr:row>
      <xdr:rowOff>38100</xdr:rowOff>
    </xdr:to>
    <xdr:pic>
      <xdr:nvPicPr>
        <xdr:cNvPr id="19" name="Picture 18" descr="Tyndale House Publishers' new look is built upon a legacy of trust and  service - Rush To Press">
          <a:extLst>
            <a:ext uri="{FF2B5EF4-FFF2-40B4-BE49-F238E27FC236}">
              <a16:creationId xmlns:a16="http://schemas.microsoft.com/office/drawing/2014/main" id="{EC138BCC-8156-40C9-9A22-2DADC7E0D0A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1455" y="0"/>
          <a:ext cx="2326005" cy="103632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yndale%20Post%20Sale%20Credits%20-%20Christmas%20Promotion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st Sale Credit Claim Form"/>
      <sheetName val="Calculator"/>
    </sheetNames>
    <sheetDataSet>
      <sheetData sheetId="0"/>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mailto:LifewayTrade@Lifeway.com"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mailto:csresponse@tyndale.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DF0B38-BAC3-4AC7-B91D-9FF9B10CC3F9}">
  <sheetPr>
    <tabColor rgb="FFC00000"/>
  </sheetPr>
  <dimension ref="A1:I25"/>
  <sheetViews>
    <sheetView showGridLines="0" workbookViewId="0">
      <selection activeCell="H19" sqref="H19"/>
    </sheetView>
  </sheetViews>
  <sheetFormatPr defaultRowHeight="15"/>
  <cols>
    <col min="1" max="1" width="3.453125" customWidth="1"/>
    <col min="7" max="7" width="3.453125" customWidth="1"/>
  </cols>
  <sheetData>
    <row r="1" spans="1:9" ht="47.25" customHeight="1">
      <c r="A1" s="359" t="s">
        <v>49</v>
      </c>
      <c r="B1" s="359"/>
      <c r="C1" s="359"/>
      <c r="D1" s="359"/>
      <c r="E1" s="359"/>
      <c r="F1" s="359"/>
      <c r="G1" s="85"/>
      <c r="H1" s="85"/>
      <c r="I1" s="85"/>
    </row>
    <row r="2" spans="1:9" ht="30.75" customHeight="1">
      <c r="A2" s="360" t="s">
        <v>50</v>
      </c>
      <c r="B2" s="360"/>
      <c r="C2" s="360"/>
      <c r="D2" s="360"/>
      <c r="E2" s="360"/>
      <c r="F2" s="360"/>
      <c r="G2" s="360"/>
    </row>
    <row r="3" spans="1:9" ht="15" customHeight="1">
      <c r="A3" s="360"/>
      <c r="B3" s="360"/>
      <c r="C3" s="360"/>
      <c r="D3" s="360"/>
      <c r="E3" s="360"/>
      <c r="F3" s="360"/>
      <c r="G3" s="360"/>
    </row>
    <row r="4" spans="1:9" ht="15" customHeight="1">
      <c r="A4" s="360"/>
      <c r="B4" s="360"/>
      <c r="C4" s="360"/>
      <c r="D4" s="360"/>
      <c r="E4" s="360"/>
      <c r="F4" s="360"/>
      <c r="G4" s="360"/>
    </row>
    <row r="5" spans="1:9" ht="15" customHeight="1">
      <c r="A5" s="360"/>
      <c r="B5" s="360"/>
      <c r="C5" s="360"/>
      <c r="D5" s="360"/>
      <c r="E5" s="360"/>
      <c r="F5" s="360"/>
      <c r="G5" s="360"/>
    </row>
    <row r="6" spans="1:9" ht="15" customHeight="1">
      <c r="A6" s="360"/>
      <c r="B6" s="360"/>
      <c r="C6" s="360"/>
      <c r="D6" s="360"/>
      <c r="E6" s="360"/>
      <c r="F6" s="360"/>
      <c r="G6" s="360"/>
    </row>
    <row r="7" spans="1:9" ht="15" customHeight="1">
      <c r="A7" s="360"/>
      <c r="B7" s="360"/>
      <c r="C7" s="360"/>
      <c r="D7" s="360"/>
      <c r="E7" s="360"/>
      <c r="F7" s="360"/>
      <c r="G7" s="360"/>
    </row>
    <row r="8" spans="1:9" ht="15" customHeight="1">
      <c r="A8" s="360"/>
      <c r="B8" s="360"/>
      <c r="C8" s="360"/>
      <c r="D8" s="360"/>
      <c r="E8" s="360"/>
      <c r="F8" s="360"/>
      <c r="G8" s="360"/>
    </row>
    <row r="9" spans="1:9" ht="15" customHeight="1">
      <c r="A9" s="360"/>
      <c r="B9" s="360"/>
      <c r="C9" s="360"/>
      <c r="D9" s="360"/>
      <c r="E9" s="360"/>
      <c r="F9" s="360"/>
      <c r="G9" s="360"/>
      <c r="I9" s="87"/>
    </row>
    <row r="10" spans="1:9" ht="15" customHeight="1">
      <c r="A10" s="360"/>
      <c r="B10" s="360"/>
      <c r="C10" s="360"/>
      <c r="D10" s="360"/>
      <c r="E10" s="360"/>
      <c r="F10" s="360"/>
      <c r="G10" s="360"/>
    </row>
    <row r="11" spans="1:9" ht="15" customHeight="1">
      <c r="A11" s="360"/>
      <c r="B11" s="360"/>
      <c r="C11" s="360"/>
      <c r="D11" s="360"/>
      <c r="E11" s="360"/>
      <c r="F11" s="360"/>
      <c r="G11" s="360"/>
    </row>
    <row r="12" spans="1:9" ht="15" customHeight="1">
      <c r="A12" s="360"/>
      <c r="B12" s="360"/>
      <c r="C12" s="360"/>
      <c r="D12" s="360"/>
      <c r="E12" s="360"/>
      <c r="F12" s="360"/>
      <c r="G12" s="360"/>
    </row>
    <row r="13" spans="1:9" ht="15" customHeight="1">
      <c r="A13" s="360"/>
      <c r="B13" s="360"/>
      <c r="C13" s="360"/>
      <c r="D13" s="360"/>
      <c r="E13" s="360"/>
      <c r="F13" s="360"/>
      <c r="G13" s="360"/>
    </row>
    <row r="14" spans="1:9" ht="15" customHeight="1">
      <c r="A14" s="360"/>
      <c r="B14" s="360"/>
      <c r="C14" s="360"/>
      <c r="D14" s="360"/>
      <c r="E14" s="360"/>
      <c r="F14" s="360"/>
      <c r="G14" s="360"/>
    </row>
    <row r="15" spans="1:9" ht="15" customHeight="1">
      <c r="A15" s="360"/>
      <c r="B15" s="360"/>
      <c r="C15" s="360"/>
      <c r="D15" s="360"/>
      <c r="E15" s="360"/>
      <c r="F15" s="360"/>
      <c r="G15" s="360"/>
    </row>
    <row r="16" spans="1:9" ht="15" customHeight="1">
      <c r="A16" s="360"/>
      <c r="B16" s="360"/>
      <c r="C16" s="360"/>
      <c r="D16" s="360"/>
      <c r="E16" s="360"/>
      <c r="F16" s="360"/>
      <c r="G16" s="360"/>
    </row>
    <row r="17" spans="1:7" ht="15" customHeight="1">
      <c r="A17" s="360"/>
      <c r="B17" s="360"/>
      <c r="C17" s="360"/>
      <c r="D17" s="360"/>
      <c r="E17" s="360"/>
      <c r="F17" s="360"/>
      <c r="G17" s="360"/>
    </row>
    <row r="18" spans="1:7" ht="15" customHeight="1">
      <c r="A18" s="360"/>
      <c r="B18" s="360"/>
      <c r="C18" s="360"/>
      <c r="D18" s="360"/>
      <c r="E18" s="360"/>
      <c r="F18" s="360"/>
      <c r="G18" s="360"/>
    </row>
    <row r="19" spans="1:7" ht="15" customHeight="1">
      <c r="A19" s="360"/>
      <c r="B19" s="360"/>
      <c r="C19" s="360"/>
      <c r="D19" s="360"/>
      <c r="E19" s="360"/>
      <c r="F19" s="360"/>
      <c r="G19" s="360"/>
    </row>
    <row r="20" spans="1:7" ht="15" customHeight="1">
      <c r="A20" s="360"/>
      <c r="B20" s="360"/>
      <c r="C20" s="360"/>
      <c r="D20" s="360"/>
      <c r="E20" s="360"/>
      <c r="F20" s="360"/>
      <c r="G20" s="360"/>
    </row>
    <row r="21" spans="1:7" ht="15" customHeight="1">
      <c r="A21" s="360"/>
      <c r="B21" s="360"/>
      <c r="C21" s="360"/>
      <c r="D21" s="360"/>
      <c r="E21" s="360"/>
      <c r="F21" s="360"/>
      <c r="G21" s="360"/>
    </row>
    <row r="22" spans="1:7" ht="15" customHeight="1">
      <c r="A22" s="86"/>
      <c r="B22" s="86"/>
      <c r="C22" s="86"/>
      <c r="D22" s="86"/>
      <c r="E22" s="86"/>
      <c r="F22" s="86"/>
      <c r="G22" s="86"/>
    </row>
    <row r="23" spans="1:7" ht="15" customHeight="1">
      <c r="A23" s="86"/>
      <c r="B23" s="86"/>
      <c r="C23" s="86"/>
      <c r="D23" s="86"/>
      <c r="E23" s="86"/>
      <c r="F23" s="86"/>
      <c r="G23" s="86"/>
    </row>
    <row r="24" spans="1:7" ht="15" customHeight="1">
      <c r="A24" s="86"/>
      <c r="B24" s="86"/>
      <c r="C24" s="86"/>
      <c r="D24" s="86"/>
      <c r="E24" s="86"/>
      <c r="F24" s="86"/>
      <c r="G24" s="86"/>
    </row>
    <row r="25" spans="1:7" ht="15" customHeight="1">
      <c r="A25" s="86"/>
      <c r="B25" s="86"/>
      <c r="C25" s="86"/>
      <c r="D25" s="86"/>
      <c r="E25" s="86"/>
      <c r="F25" s="86"/>
      <c r="G25" s="86"/>
    </row>
  </sheetData>
  <mergeCells count="2">
    <mergeCell ref="A1:F1"/>
    <mergeCell ref="A2:G21"/>
  </mergeCells>
  <printOptions horizontalCentered="1"/>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96FCE-AED1-4A93-B249-5DA5473D1832}">
  <dimension ref="A1:Q103"/>
  <sheetViews>
    <sheetView showGridLines="0" view="pageBreakPreview" zoomScale="60" zoomScaleNormal="100" workbookViewId="0">
      <selection activeCell="B118" sqref="B118"/>
    </sheetView>
  </sheetViews>
  <sheetFormatPr defaultColWidth="8.90625" defaultRowHeight="15"/>
  <cols>
    <col min="1" max="1" width="12.453125" style="3" customWidth="1"/>
    <col min="2" max="2" width="27.08984375" style="1" customWidth="1"/>
    <col min="3" max="3" width="15.6328125" style="1" customWidth="1"/>
    <col min="4" max="4" width="8.81640625" style="2" customWidth="1"/>
    <col min="5" max="5" width="8.81640625" style="14" customWidth="1"/>
    <col min="6" max="6" width="8.81640625" style="16" customWidth="1"/>
    <col min="7" max="7" width="8.90625" style="4"/>
    <col min="8" max="8" width="8.08984375" style="20" customWidth="1"/>
    <col min="9" max="9" width="8.90625" style="14"/>
    <col min="10" max="10" width="4.81640625" style="5" customWidth="1"/>
    <col min="11" max="11" width="40.81640625" style="5" customWidth="1"/>
    <col min="12" max="16384" width="8.90625" style="5"/>
  </cols>
  <sheetData>
    <row r="1" spans="1:14" ht="23.25" customHeight="1">
      <c r="A1" s="366" t="s">
        <v>55</v>
      </c>
      <c r="B1" s="366"/>
      <c r="C1" s="366"/>
      <c r="D1" s="366"/>
      <c r="E1" s="366"/>
      <c r="F1" s="366"/>
      <c r="G1" s="366"/>
      <c r="H1" s="366"/>
      <c r="I1" s="366"/>
      <c r="K1" s="365"/>
    </row>
    <row r="2" spans="1:14" ht="24" customHeight="1" thickBot="1">
      <c r="A2" s="366"/>
      <c r="B2" s="366"/>
      <c r="C2" s="366"/>
      <c r="D2" s="366"/>
      <c r="E2" s="366"/>
      <c r="F2" s="366"/>
      <c r="G2" s="366"/>
      <c r="H2" s="366"/>
      <c r="I2" s="366"/>
      <c r="K2" s="365"/>
    </row>
    <row r="3" spans="1:14" ht="24" customHeight="1" thickTop="1">
      <c r="A3" s="367" t="s">
        <v>18</v>
      </c>
      <c r="B3" s="368"/>
      <c r="C3" s="15" t="s">
        <v>6</v>
      </c>
      <c r="D3" s="10"/>
      <c r="E3" s="10"/>
      <c r="F3" s="18" t="s">
        <v>11</v>
      </c>
      <c r="G3" s="34"/>
      <c r="H3" s="35"/>
      <c r="I3" s="34"/>
      <c r="K3" s="365"/>
    </row>
    <row r="4" spans="1:14" ht="24" customHeight="1">
      <c r="A4" s="369" t="s">
        <v>19</v>
      </c>
      <c r="B4" s="370"/>
      <c r="C4" s="15" t="s">
        <v>7</v>
      </c>
      <c r="D4" s="10"/>
      <c r="E4" s="10"/>
      <c r="F4" s="18" t="s">
        <v>12</v>
      </c>
      <c r="G4" s="9"/>
      <c r="H4" s="22"/>
      <c r="I4" s="9"/>
      <c r="K4" s="365"/>
    </row>
    <row r="5" spans="1:14" ht="24" customHeight="1">
      <c r="A5" s="369" t="s">
        <v>20</v>
      </c>
      <c r="B5" s="370"/>
      <c r="C5" s="15" t="s">
        <v>8</v>
      </c>
      <c r="D5" s="10"/>
      <c r="E5" s="10"/>
      <c r="F5" s="19" t="s">
        <v>13</v>
      </c>
      <c r="G5" s="9"/>
      <c r="H5" s="22"/>
      <c r="I5" s="9"/>
      <c r="K5" s="365"/>
      <c r="N5" s="21"/>
    </row>
    <row r="6" spans="1:14" ht="24" customHeight="1">
      <c r="A6" s="369" t="s">
        <v>21</v>
      </c>
      <c r="B6" s="370"/>
      <c r="C6" s="15" t="s">
        <v>9</v>
      </c>
      <c r="D6" s="10"/>
      <c r="E6" s="10"/>
      <c r="F6" s="18" t="s">
        <v>14</v>
      </c>
      <c r="G6" s="9"/>
      <c r="H6" s="22"/>
      <c r="I6" s="9"/>
      <c r="K6" s="365"/>
    </row>
    <row r="7" spans="1:14" ht="24" customHeight="1">
      <c r="A7" s="371" t="s">
        <v>51</v>
      </c>
      <c r="B7" s="370"/>
      <c r="C7" s="15" t="s">
        <v>10</v>
      </c>
      <c r="D7" s="10"/>
      <c r="E7" s="10"/>
      <c r="F7" s="18" t="s">
        <v>15</v>
      </c>
      <c r="G7" s="9"/>
      <c r="H7" s="22"/>
      <c r="I7" s="9"/>
      <c r="K7" s="365"/>
    </row>
    <row r="8" spans="1:14" ht="24" customHeight="1" thickBot="1">
      <c r="A8" s="363"/>
      <c r="B8" s="364"/>
      <c r="C8" s="6"/>
      <c r="D8" s="7"/>
      <c r="E8" s="17"/>
      <c r="I8" s="4"/>
      <c r="K8" s="39"/>
    </row>
    <row r="9" spans="1:14" ht="24" customHeight="1" thickTop="1" thickBot="1">
      <c r="A9" s="8"/>
      <c r="B9" s="6"/>
      <c r="C9" s="6"/>
      <c r="D9" s="7"/>
      <c r="E9" s="17"/>
      <c r="K9" s="39"/>
    </row>
    <row r="10" spans="1:14" ht="15" customHeight="1" thickTop="1">
      <c r="A10" s="45" t="s">
        <v>39</v>
      </c>
      <c r="B10" s="46"/>
      <c r="C10" s="40"/>
      <c r="D10" s="49" t="s">
        <v>40</v>
      </c>
      <c r="E10" s="40"/>
      <c r="F10" s="40"/>
      <c r="G10" s="41"/>
      <c r="H10" s="80"/>
      <c r="I10" s="81"/>
      <c r="J10" s="11"/>
      <c r="K10" s="39"/>
    </row>
    <row r="11" spans="1:14" ht="15" customHeight="1">
      <c r="A11" s="55" t="s">
        <v>32</v>
      </c>
      <c r="B11" s="47" t="s">
        <v>41</v>
      </c>
      <c r="C11" s="13"/>
      <c r="D11" s="52" t="s">
        <v>30</v>
      </c>
      <c r="E11" s="53"/>
      <c r="F11" s="13"/>
      <c r="G11" s="42"/>
      <c r="H11" s="76" t="s">
        <v>3</v>
      </c>
      <c r="I11" s="77" t="s">
        <v>3</v>
      </c>
      <c r="J11" s="11"/>
      <c r="K11" s="39"/>
    </row>
    <row r="12" spans="1:14" ht="24" customHeight="1">
      <c r="A12" s="71" t="s">
        <v>47</v>
      </c>
      <c r="B12" s="361" t="s">
        <v>48</v>
      </c>
      <c r="C12" s="362"/>
      <c r="D12" s="58" t="s">
        <v>22</v>
      </c>
      <c r="E12" s="13"/>
      <c r="F12" s="13"/>
      <c r="G12" s="42"/>
      <c r="H12" s="78" t="s">
        <v>5</v>
      </c>
      <c r="I12" s="79" t="s">
        <v>4</v>
      </c>
      <c r="J12" s="11"/>
      <c r="K12" s="39"/>
    </row>
    <row r="13" spans="1:14" ht="15" customHeight="1">
      <c r="A13" s="55" t="s">
        <v>37</v>
      </c>
      <c r="B13" s="54">
        <v>100</v>
      </c>
      <c r="C13" s="13"/>
      <c r="D13" s="83" t="s">
        <v>31</v>
      </c>
      <c r="E13" s="13"/>
      <c r="F13" s="13"/>
      <c r="G13" s="42"/>
      <c r="H13" s="78"/>
      <c r="I13" s="82"/>
      <c r="J13" s="11"/>
      <c r="K13" s="39"/>
    </row>
    <row r="14" spans="1:14" ht="15" customHeight="1">
      <c r="A14" s="55" t="s">
        <v>33</v>
      </c>
      <c r="B14" s="54" t="s">
        <v>36</v>
      </c>
      <c r="C14" s="13"/>
      <c r="D14" s="52" t="s">
        <v>27</v>
      </c>
      <c r="E14" s="53"/>
      <c r="F14" s="13"/>
      <c r="G14" s="42"/>
      <c r="H14" s="57">
        <f>SUM(H16:H100)</f>
        <v>0</v>
      </c>
      <c r="I14" s="74">
        <f>SUM(I16:I100)</f>
        <v>0</v>
      </c>
      <c r="J14" s="11"/>
      <c r="K14" s="39"/>
    </row>
    <row r="15" spans="1:14" ht="15" customHeight="1" thickBot="1">
      <c r="A15" s="56" t="s">
        <v>38</v>
      </c>
      <c r="B15" s="48" t="s">
        <v>35</v>
      </c>
      <c r="C15" s="43"/>
      <c r="D15" s="59" t="s">
        <v>28</v>
      </c>
      <c r="E15" s="43"/>
      <c r="F15" s="43"/>
      <c r="G15" s="44"/>
      <c r="H15" s="73"/>
      <c r="I15" s="75"/>
      <c r="J15" s="11"/>
      <c r="K15" s="39"/>
    </row>
    <row r="16" spans="1:14" s="94" customFormat="1" ht="24" customHeight="1" thickTop="1">
      <c r="A16" s="88" t="s">
        <v>29</v>
      </c>
      <c r="B16" s="88" t="s">
        <v>0</v>
      </c>
      <c r="C16" s="88" t="s">
        <v>2</v>
      </c>
      <c r="D16" s="89" t="s">
        <v>52</v>
      </c>
      <c r="E16" s="90" t="s">
        <v>1</v>
      </c>
      <c r="F16" s="91" t="s">
        <v>16</v>
      </c>
      <c r="G16" s="92" t="s">
        <v>17</v>
      </c>
      <c r="H16" s="93" t="s">
        <v>5</v>
      </c>
      <c r="I16" s="90" t="s">
        <v>3</v>
      </c>
      <c r="K16" s="39"/>
    </row>
    <row r="17" spans="1:17" s="123" customFormat="1" ht="23.4">
      <c r="A17" s="112">
        <v>9781087774183</v>
      </c>
      <c r="B17" s="125" t="s">
        <v>56</v>
      </c>
      <c r="C17" s="112"/>
      <c r="D17" s="113"/>
      <c r="E17" s="114">
        <v>44.99</v>
      </c>
      <c r="F17" s="114">
        <v>29.97</v>
      </c>
      <c r="G17" s="115">
        <v>0.3</v>
      </c>
      <c r="H17" s="116"/>
      <c r="I17" s="117">
        <f>H17*F17*(1-G17)</f>
        <v>0</v>
      </c>
      <c r="K17" s="124"/>
      <c r="L17" s="118"/>
    </row>
    <row r="18" spans="1:17" s="123" customFormat="1" ht="23.4">
      <c r="A18" s="119">
        <v>9781087765679</v>
      </c>
      <c r="B18" s="126" t="s">
        <v>57</v>
      </c>
      <c r="C18" s="119"/>
      <c r="D18" s="120"/>
      <c r="E18" s="121">
        <v>44.99</v>
      </c>
      <c r="F18" s="114">
        <v>29.97</v>
      </c>
      <c r="G18" s="122">
        <v>0.3</v>
      </c>
      <c r="H18" s="116"/>
      <c r="I18" s="117">
        <f t="shared" ref="I18:I19" si="0">H18*F18*(1-G18)</f>
        <v>0</v>
      </c>
      <c r="K18" s="124"/>
    </row>
    <row r="19" spans="1:17" s="12" customFormat="1" ht="13.2" hidden="1">
      <c r="A19" s="110"/>
      <c r="B19" s="111"/>
      <c r="C19" s="111"/>
      <c r="D19" s="64"/>
      <c r="E19" s="66"/>
      <c r="F19" s="62"/>
      <c r="G19" s="27"/>
      <c r="H19" s="28"/>
      <c r="I19" s="29">
        <f t="shared" si="0"/>
        <v>0</v>
      </c>
      <c r="K19" s="33"/>
    </row>
    <row r="20" spans="1:17" s="12" customFormat="1" ht="14.4" hidden="1">
      <c r="A20" s="110"/>
      <c r="B20" s="111"/>
      <c r="C20" s="64"/>
      <c r="E20" s="66"/>
      <c r="F20" s="62"/>
      <c r="G20" s="27"/>
      <c r="H20" s="28"/>
      <c r="I20" s="29">
        <f>H20*E20*(1-G20)</f>
        <v>0</v>
      </c>
      <c r="K20" s="32"/>
    </row>
    <row r="21" spans="1:17" s="12" customFormat="1" ht="14.4" hidden="1">
      <c r="A21" s="64"/>
      <c r="B21" s="65"/>
      <c r="C21" s="65"/>
      <c r="D21" s="64"/>
      <c r="E21" s="66"/>
      <c r="F21" s="67"/>
      <c r="G21" s="27"/>
      <c r="H21" s="28"/>
      <c r="I21" s="29">
        <f t="shared" ref="I21:I81" si="1">H21*E21*(1-G21)</f>
        <v>0</v>
      </c>
      <c r="K21" s="32"/>
    </row>
    <row r="22" spans="1:17" s="12" customFormat="1" ht="14.4" hidden="1">
      <c r="A22" s="60"/>
      <c r="B22" s="61"/>
      <c r="C22" s="61"/>
      <c r="D22" s="60"/>
      <c r="E22" s="62"/>
      <c r="F22" s="63"/>
      <c r="G22" s="31"/>
      <c r="H22" s="28"/>
      <c r="I22" s="29">
        <f t="shared" si="1"/>
        <v>0</v>
      </c>
      <c r="K22" s="32"/>
    </row>
    <row r="23" spans="1:17" s="12" customFormat="1" ht="13.2" hidden="1">
      <c r="A23" s="64"/>
      <c r="B23" s="65"/>
      <c r="C23" s="65"/>
      <c r="D23" s="64"/>
      <c r="E23" s="66"/>
      <c r="F23" s="67"/>
      <c r="G23" s="27"/>
      <c r="H23" s="28"/>
      <c r="I23" s="29">
        <f t="shared" si="1"/>
        <v>0</v>
      </c>
    </row>
    <row r="24" spans="1:17" s="12" customFormat="1" ht="13.2" hidden="1">
      <c r="A24" s="64"/>
      <c r="B24" s="65"/>
      <c r="C24" s="65"/>
      <c r="D24" s="64"/>
      <c r="E24" s="66"/>
      <c r="F24" s="67"/>
      <c r="G24" s="27"/>
      <c r="H24" s="28"/>
      <c r="I24" s="29">
        <f t="shared" si="1"/>
        <v>0</v>
      </c>
    </row>
    <row r="25" spans="1:17" s="12" customFormat="1" ht="13.2" hidden="1">
      <c r="A25" s="64"/>
      <c r="B25" s="65"/>
      <c r="C25" s="65"/>
      <c r="D25" s="64"/>
      <c r="E25" s="66"/>
      <c r="F25" s="67"/>
      <c r="G25" s="27"/>
      <c r="H25" s="28"/>
      <c r="I25" s="29">
        <f t="shared" si="1"/>
        <v>0</v>
      </c>
    </row>
    <row r="26" spans="1:17" s="12" customFormat="1" ht="13.2" hidden="1">
      <c r="A26" s="64"/>
      <c r="B26" s="65"/>
      <c r="C26" s="65"/>
      <c r="D26" s="64"/>
      <c r="E26" s="66"/>
      <c r="F26" s="68"/>
      <c r="G26" s="27"/>
      <c r="H26" s="28"/>
      <c r="I26" s="29">
        <f t="shared" si="1"/>
        <v>0</v>
      </c>
    </row>
    <row r="27" spans="1:17" s="12" customFormat="1" ht="13.2" hidden="1">
      <c r="A27" s="64"/>
      <c r="B27" s="65"/>
      <c r="C27" s="65"/>
      <c r="D27" s="64"/>
      <c r="E27" s="66"/>
      <c r="F27" s="69"/>
      <c r="G27" s="27"/>
      <c r="H27" s="28"/>
      <c r="I27" s="29">
        <f t="shared" si="1"/>
        <v>0</v>
      </c>
    </row>
    <row r="28" spans="1:17" s="12" customFormat="1" ht="13.2" hidden="1">
      <c r="A28" s="64"/>
      <c r="B28" s="65"/>
      <c r="C28" s="65"/>
      <c r="D28" s="64"/>
      <c r="E28" s="66"/>
      <c r="F28" s="69"/>
      <c r="G28" s="27"/>
      <c r="H28" s="28"/>
      <c r="I28" s="29">
        <f t="shared" si="1"/>
        <v>0</v>
      </c>
      <c r="L28" s="38"/>
      <c r="N28" s="38"/>
      <c r="O28" s="38"/>
      <c r="P28" s="38"/>
      <c r="Q28" s="38"/>
    </row>
    <row r="29" spans="1:17" s="12" customFormat="1" ht="13.2" hidden="1">
      <c r="A29" s="64"/>
      <c r="B29" s="65"/>
      <c r="C29" s="65"/>
      <c r="D29" s="64"/>
      <c r="E29" s="66"/>
      <c r="F29" s="69"/>
      <c r="G29" s="27"/>
      <c r="H29" s="28"/>
      <c r="I29" s="29">
        <f t="shared" si="1"/>
        <v>0</v>
      </c>
      <c r="L29" s="38"/>
      <c r="N29" s="38"/>
      <c r="O29" s="38"/>
      <c r="P29" s="38"/>
      <c r="Q29" s="38"/>
    </row>
    <row r="30" spans="1:17" s="12" customFormat="1" ht="13.2" hidden="1">
      <c r="A30" s="64"/>
      <c r="B30" s="65"/>
      <c r="C30" s="65"/>
      <c r="D30" s="64"/>
      <c r="E30" s="66"/>
      <c r="F30" s="69"/>
      <c r="G30" s="27"/>
      <c r="H30" s="28"/>
      <c r="I30" s="29">
        <f t="shared" si="1"/>
        <v>0</v>
      </c>
      <c r="L30" s="38"/>
      <c r="N30" s="38"/>
      <c r="O30" s="38"/>
      <c r="P30" s="38"/>
      <c r="Q30" s="38"/>
    </row>
    <row r="31" spans="1:17" s="12" customFormat="1" ht="13.2" hidden="1">
      <c r="A31" s="64"/>
      <c r="B31" s="65"/>
      <c r="C31" s="65"/>
      <c r="D31" s="64"/>
      <c r="E31" s="66"/>
      <c r="F31" s="69"/>
      <c r="G31" s="27"/>
      <c r="H31" s="28"/>
      <c r="I31" s="29">
        <f t="shared" si="1"/>
        <v>0</v>
      </c>
    </row>
    <row r="32" spans="1:17" s="12" customFormat="1" ht="13.2" hidden="1">
      <c r="A32" s="64"/>
      <c r="B32" s="65"/>
      <c r="C32" s="65"/>
      <c r="D32" s="64"/>
      <c r="E32" s="66"/>
      <c r="F32" s="69"/>
      <c r="G32" s="27"/>
      <c r="H32" s="28"/>
      <c r="I32" s="29">
        <f t="shared" si="1"/>
        <v>0</v>
      </c>
    </row>
    <row r="33" spans="1:11" s="12" customFormat="1" ht="13.2" hidden="1">
      <c r="A33" s="64"/>
      <c r="B33" s="65"/>
      <c r="C33" s="65"/>
      <c r="D33" s="64"/>
      <c r="E33" s="66"/>
      <c r="F33" s="69"/>
      <c r="G33" s="27"/>
      <c r="H33" s="28"/>
      <c r="I33" s="29">
        <f t="shared" si="1"/>
        <v>0</v>
      </c>
    </row>
    <row r="34" spans="1:11" s="12" customFormat="1" ht="13.2" hidden="1">
      <c r="A34" s="64"/>
      <c r="B34" s="65"/>
      <c r="C34" s="65"/>
      <c r="D34" s="64"/>
      <c r="E34" s="66"/>
      <c r="F34" s="69"/>
      <c r="G34" s="27"/>
      <c r="H34" s="28"/>
      <c r="I34" s="29">
        <f t="shared" si="1"/>
        <v>0</v>
      </c>
    </row>
    <row r="35" spans="1:11" s="12" customFormat="1" ht="13.2" hidden="1">
      <c r="A35" s="23"/>
      <c r="B35" s="24"/>
      <c r="C35" s="24"/>
      <c r="D35" s="23"/>
      <c r="E35" s="25"/>
      <c r="F35" s="26"/>
      <c r="G35" s="27"/>
      <c r="H35" s="28"/>
      <c r="I35" s="29">
        <f t="shared" si="1"/>
        <v>0</v>
      </c>
    </row>
    <row r="36" spans="1:11" s="12" customFormat="1" ht="13.2" hidden="1">
      <c r="A36" s="23"/>
      <c r="B36" s="24"/>
      <c r="C36" s="24"/>
      <c r="D36" s="23"/>
      <c r="E36" s="25"/>
      <c r="F36" s="26"/>
      <c r="G36" s="27"/>
      <c r="H36" s="28"/>
      <c r="I36" s="29">
        <f t="shared" si="1"/>
        <v>0</v>
      </c>
      <c r="K36" s="39"/>
    </row>
    <row r="37" spans="1:11" s="12" customFormat="1" ht="12.75" hidden="1" customHeight="1">
      <c r="A37" s="23"/>
      <c r="B37" s="24"/>
      <c r="C37" s="24"/>
      <c r="D37" s="23"/>
      <c r="E37" s="25"/>
      <c r="F37" s="26"/>
      <c r="G37" s="27"/>
      <c r="H37" s="28"/>
      <c r="I37" s="29">
        <f t="shared" si="1"/>
        <v>0</v>
      </c>
      <c r="K37" s="39"/>
    </row>
    <row r="38" spans="1:11" s="12" customFormat="1" ht="12.75" hidden="1" customHeight="1">
      <c r="A38" s="23"/>
      <c r="B38" s="24"/>
      <c r="C38" s="24"/>
      <c r="D38" s="23"/>
      <c r="E38" s="25"/>
      <c r="F38" s="26"/>
      <c r="G38" s="27"/>
      <c r="H38" s="28"/>
      <c r="I38" s="29">
        <f t="shared" si="1"/>
        <v>0</v>
      </c>
      <c r="K38" s="39"/>
    </row>
    <row r="39" spans="1:11" s="12" customFormat="1" ht="12.75" hidden="1" customHeight="1">
      <c r="A39" s="23"/>
      <c r="B39" s="24"/>
      <c r="C39" s="24"/>
      <c r="D39" s="23"/>
      <c r="E39" s="25"/>
      <c r="F39" s="26"/>
      <c r="G39" s="27"/>
      <c r="H39" s="28"/>
      <c r="I39" s="29">
        <f t="shared" si="1"/>
        <v>0</v>
      </c>
      <c r="K39" s="39"/>
    </row>
    <row r="40" spans="1:11" s="12" customFormat="1" ht="12.75" hidden="1" customHeight="1">
      <c r="A40" s="23"/>
      <c r="B40" s="24"/>
      <c r="C40" s="24"/>
      <c r="D40" s="23"/>
      <c r="E40" s="25"/>
      <c r="F40" s="26"/>
      <c r="G40" s="27"/>
      <c r="H40" s="28"/>
      <c r="I40" s="29">
        <f t="shared" si="1"/>
        <v>0</v>
      </c>
      <c r="K40" s="39"/>
    </row>
    <row r="41" spans="1:11" s="12" customFormat="1" ht="12.75" hidden="1" customHeight="1">
      <c r="A41" s="23"/>
      <c r="B41" s="24"/>
      <c r="C41" s="24"/>
      <c r="D41" s="23"/>
      <c r="E41" s="25"/>
      <c r="F41" s="26"/>
      <c r="G41" s="27"/>
      <c r="H41" s="28"/>
      <c r="I41" s="29">
        <f t="shared" si="1"/>
        <v>0</v>
      </c>
      <c r="K41" s="39"/>
    </row>
    <row r="42" spans="1:11" s="12" customFormat="1" ht="12.75" hidden="1" customHeight="1">
      <c r="A42" s="23"/>
      <c r="B42" s="24"/>
      <c r="C42" s="24"/>
      <c r="D42" s="23"/>
      <c r="E42" s="25"/>
      <c r="F42" s="26"/>
      <c r="G42" s="27"/>
      <c r="H42" s="28"/>
      <c r="I42" s="29">
        <f t="shared" si="1"/>
        <v>0</v>
      </c>
      <c r="K42" s="39"/>
    </row>
    <row r="43" spans="1:11" s="12" customFormat="1" ht="12.75" hidden="1" customHeight="1">
      <c r="A43" s="23"/>
      <c r="B43" s="24"/>
      <c r="C43" s="24"/>
      <c r="D43" s="23"/>
      <c r="E43" s="25"/>
      <c r="F43" s="26"/>
      <c r="G43" s="27"/>
      <c r="H43" s="28"/>
      <c r="I43" s="29">
        <f t="shared" si="1"/>
        <v>0</v>
      </c>
      <c r="K43" s="39"/>
    </row>
    <row r="44" spans="1:11" s="12" customFormat="1" ht="12.75" hidden="1" customHeight="1">
      <c r="A44" s="23"/>
      <c r="B44" s="24"/>
      <c r="C44" s="24"/>
      <c r="D44" s="23"/>
      <c r="E44" s="25"/>
      <c r="F44" s="26"/>
      <c r="G44" s="27"/>
      <c r="H44" s="28"/>
      <c r="I44" s="29">
        <f t="shared" si="1"/>
        <v>0</v>
      </c>
      <c r="K44" s="39"/>
    </row>
    <row r="45" spans="1:11" s="12" customFormat="1" ht="12.75" hidden="1" customHeight="1">
      <c r="A45" s="23"/>
      <c r="B45" s="24"/>
      <c r="C45" s="24"/>
      <c r="D45" s="23"/>
      <c r="E45" s="25"/>
      <c r="F45" s="26"/>
      <c r="G45" s="27"/>
      <c r="H45" s="28"/>
      <c r="I45" s="29">
        <f t="shared" si="1"/>
        <v>0</v>
      </c>
      <c r="K45" s="39"/>
    </row>
    <row r="46" spans="1:11" s="12" customFormat="1" ht="12.75" hidden="1" customHeight="1">
      <c r="A46" s="23"/>
      <c r="B46" s="24"/>
      <c r="C46" s="24"/>
      <c r="D46" s="23"/>
      <c r="E46" s="25"/>
      <c r="F46" s="26"/>
      <c r="G46" s="27"/>
      <c r="H46" s="28"/>
      <c r="I46" s="29">
        <f t="shared" si="1"/>
        <v>0</v>
      </c>
      <c r="K46" s="39"/>
    </row>
    <row r="47" spans="1:11" s="12" customFormat="1" ht="12.75" hidden="1" customHeight="1">
      <c r="A47" s="23"/>
      <c r="B47" s="24"/>
      <c r="C47" s="24"/>
      <c r="D47" s="23"/>
      <c r="E47" s="25"/>
      <c r="F47" s="26"/>
      <c r="G47" s="27"/>
      <c r="H47" s="28"/>
      <c r="I47" s="29">
        <f t="shared" si="1"/>
        <v>0</v>
      </c>
      <c r="K47" s="39"/>
    </row>
    <row r="48" spans="1:11" s="12" customFormat="1" ht="12.75" hidden="1" customHeight="1">
      <c r="A48" s="23"/>
      <c r="B48" s="24"/>
      <c r="C48" s="24"/>
      <c r="D48" s="23"/>
      <c r="E48" s="25"/>
      <c r="F48" s="26"/>
      <c r="G48" s="27"/>
      <c r="H48" s="28"/>
      <c r="I48" s="29">
        <f t="shared" si="1"/>
        <v>0</v>
      </c>
      <c r="K48" s="39"/>
    </row>
    <row r="49" spans="1:11" s="12" customFormat="1" ht="12.75" hidden="1" customHeight="1">
      <c r="A49" s="23"/>
      <c r="B49" s="24"/>
      <c r="C49" s="24"/>
      <c r="D49" s="23"/>
      <c r="E49" s="25"/>
      <c r="F49" s="26"/>
      <c r="G49" s="27"/>
      <c r="H49" s="28"/>
      <c r="I49" s="29">
        <f t="shared" si="1"/>
        <v>0</v>
      </c>
      <c r="K49" s="39"/>
    </row>
    <row r="50" spans="1:11" s="12" customFormat="1" ht="12.75" hidden="1" customHeight="1">
      <c r="A50" s="23"/>
      <c r="B50" s="24"/>
      <c r="C50" s="24"/>
      <c r="D50" s="23"/>
      <c r="E50" s="25"/>
      <c r="F50" s="26"/>
      <c r="G50" s="27"/>
      <c r="H50" s="28"/>
      <c r="I50" s="29">
        <f t="shared" si="1"/>
        <v>0</v>
      </c>
      <c r="K50" s="39"/>
    </row>
    <row r="51" spans="1:11" s="12" customFormat="1" ht="12.75" hidden="1" customHeight="1">
      <c r="A51" s="23"/>
      <c r="B51" s="24"/>
      <c r="C51" s="24"/>
      <c r="D51" s="23"/>
      <c r="E51" s="25"/>
      <c r="F51" s="26"/>
      <c r="G51" s="27"/>
      <c r="H51" s="28"/>
      <c r="I51" s="29">
        <f t="shared" si="1"/>
        <v>0</v>
      </c>
      <c r="K51" s="39"/>
    </row>
    <row r="52" spans="1:11" s="12" customFormat="1" ht="12.75" hidden="1" customHeight="1">
      <c r="A52" s="23"/>
      <c r="B52" s="24"/>
      <c r="C52" s="24"/>
      <c r="D52" s="23"/>
      <c r="E52" s="25"/>
      <c r="F52" s="26"/>
      <c r="G52" s="27"/>
      <c r="H52" s="28"/>
      <c r="I52" s="29">
        <f t="shared" si="1"/>
        <v>0</v>
      </c>
      <c r="K52" s="39"/>
    </row>
    <row r="53" spans="1:11" s="12" customFormat="1" ht="12.75" hidden="1" customHeight="1">
      <c r="A53" s="23"/>
      <c r="B53" s="24"/>
      <c r="C53" s="24"/>
      <c r="D53" s="23"/>
      <c r="E53" s="25"/>
      <c r="F53" s="26"/>
      <c r="G53" s="27"/>
      <c r="H53" s="28"/>
      <c r="I53" s="29">
        <f t="shared" si="1"/>
        <v>0</v>
      </c>
      <c r="K53" s="39"/>
    </row>
    <row r="54" spans="1:11" s="12" customFormat="1" ht="12.75" hidden="1" customHeight="1">
      <c r="A54" s="23"/>
      <c r="B54" s="24"/>
      <c r="C54" s="24"/>
      <c r="D54" s="23"/>
      <c r="E54" s="25"/>
      <c r="F54" s="26"/>
      <c r="G54" s="27"/>
      <c r="H54" s="28"/>
      <c r="I54" s="29">
        <f t="shared" si="1"/>
        <v>0</v>
      </c>
      <c r="K54" s="39"/>
    </row>
    <row r="55" spans="1:11" s="12" customFormat="1" ht="12.75" hidden="1" customHeight="1">
      <c r="A55" s="23"/>
      <c r="B55" s="24"/>
      <c r="C55" s="24"/>
      <c r="D55" s="23"/>
      <c r="E55" s="25"/>
      <c r="F55" s="26"/>
      <c r="G55" s="27"/>
      <c r="H55" s="28"/>
      <c r="I55" s="29">
        <f t="shared" si="1"/>
        <v>0</v>
      </c>
      <c r="K55" s="39"/>
    </row>
    <row r="56" spans="1:11" s="12" customFormat="1" ht="12.75" hidden="1" customHeight="1">
      <c r="A56" s="23"/>
      <c r="B56" s="24"/>
      <c r="C56" s="24"/>
      <c r="D56" s="23"/>
      <c r="E56" s="25"/>
      <c r="F56" s="26"/>
      <c r="G56" s="27"/>
      <c r="H56" s="28"/>
      <c r="I56" s="29">
        <f t="shared" si="1"/>
        <v>0</v>
      </c>
      <c r="K56" s="39"/>
    </row>
    <row r="57" spans="1:11" s="12" customFormat="1" ht="12.75" hidden="1" customHeight="1">
      <c r="A57" s="23"/>
      <c r="B57" s="24"/>
      <c r="C57" s="24"/>
      <c r="D57" s="23"/>
      <c r="E57" s="25"/>
      <c r="F57" s="26"/>
      <c r="G57" s="27"/>
      <c r="H57" s="28"/>
      <c r="I57" s="29">
        <f t="shared" si="1"/>
        <v>0</v>
      </c>
      <c r="K57" s="39"/>
    </row>
    <row r="58" spans="1:11" s="12" customFormat="1" ht="12.75" hidden="1" customHeight="1">
      <c r="A58" s="23"/>
      <c r="B58" s="24"/>
      <c r="C58" s="24"/>
      <c r="D58" s="23"/>
      <c r="E58" s="25"/>
      <c r="F58" s="26"/>
      <c r="G58" s="27"/>
      <c r="H58" s="28"/>
      <c r="I58" s="29">
        <f t="shared" si="1"/>
        <v>0</v>
      </c>
      <c r="K58" s="39"/>
    </row>
    <row r="59" spans="1:11" s="12" customFormat="1" ht="12.75" hidden="1" customHeight="1">
      <c r="A59" s="23"/>
      <c r="B59" s="24"/>
      <c r="C59" s="24"/>
      <c r="D59" s="23"/>
      <c r="E59" s="25"/>
      <c r="F59" s="26"/>
      <c r="G59" s="27"/>
      <c r="H59" s="28"/>
      <c r="I59" s="29">
        <f t="shared" si="1"/>
        <v>0</v>
      </c>
      <c r="K59" s="39"/>
    </row>
    <row r="60" spans="1:11" s="12" customFormat="1" ht="12.75" hidden="1" customHeight="1">
      <c r="A60" s="23"/>
      <c r="B60" s="24"/>
      <c r="C60" s="24"/>
      <c r="D60" s="23"/>
      <c r="E60" s="25"/>
      <c r="F60" s="26"/>
      <c r="G60" s="27"/>
      <c r="H60" s="28"/>
      <c r="I60" s="29">
        <f t="shared" si="1"/>
        <v>0</v>
      </c>
      <c r="K60" s="39"/>
    </row>
    <row r="61" spans="1:11" s="12" customFormat="1" ht="12.75" hidden="1" customHeight="1">
      <c r="A61" s="23"/>
      <c r="B61" s="24"/>
      <c r="C61" s="24"/>
      <c r="D61" s="23"/>
      <c r="E61" s="25"/>
      <c r="F61" s="26"/>
      <c r="G61" s="27"/>
      <c r="H61" s="28"/>
      <c r="I61" s="29">
        <f t="shared" si="1"/>
        <v>0</v>
      </c>
      <c r="K61" s="39"/>
    </row>
    <row r="62" spans="1:11" s="12" customFormat="1" ht="12.75" hidden="1" customHeight="1">
      <c r="A62" s="23"/>
      <c r="B62" s="24"/>
      <c r="C62" s="24"/>
      <c r="D62" s="23"/>
      <c r="E62" s="25"/>
      <c r="F62" s="26"/>
      <c r="G62" s="27"/>
      <c r="H62" s="28"/>
      <c r="I62" s="29">
        <f t="shared" si="1"/>
        <v>0</v>
      </c>
      <c r="K62" s="39"/>
    </row>
    <row r="63" spans="1:11" s="12" customFormat="1" ht="12.75" hidden="1" customHeight="1">
      <c r="A63" s="23"/>
      <c r="B63" s="24"/>
      <c r="C63" s="24"/>
      <c r="D63" s="23"/>
      <c r="E63" s="25"/>
      <c r="F63" s="26"/>
      <c r="G63" s="27"/>
      <c r="H63" s="28"/>
      <c r="I63" s="29">
        <f t="shared" si="1"/>
        <v>0</v>
      </c>
      <c r="K63" s="39"/>
    </row>
    <row r="64" spans="1:11" s="12" customFormat="1" ht="12.75" hidden="1" customHeight="1">
      <c r="A64" s="23"/>
      <c r="B64" s="24"/>
      <c r="C64" s="24"/>
      <c r="D64" s="23"/>
      <c r="E64" s="25"/>
      <c r="F64" s="26"/>
      <c r="G64" s="27"/>
      <c r="H64" s="28"/>
      <c r="I64" s="29">
        <f t="shared" si="1"/>
        <v>0</v>
      </c>
      <c r="K64" s="39"/>
    </row>
    <row r="65" spans="1:11" s="30" customFormat="1" ht="12.75" hidden="1" customHeight="1">
      <c r="A65" s="23"/>
      <c r="B65" s="24"/>
      <c r="C65" s="24"/>
      <c r="D65" s="23"/>
      <c r="E65" s="25"/>
      <c r="F65" s="26"/>
      <c r="G65" s="27"/>
      <c r="H65" s="28"/>
      <c r="I65" s="29">
        <f t="shared" si="1"/>
        <v>0</v>
      </c>
      <c r="K65" s="39"/>
    </row>
    <row r="66" spans="1:11" s="30" customFormat="1" ht="12.75" hidden="1" customHeight="1">
      <c r="A66" s="23"/>
      <c r="B66" s="24"/>
      <c r="C66" s="24"/>
      <c r="D66" s="23"/>
      <c r="E66" s="25"/>
      <c r="F66" s="26"/>
      <c r="G66" s="27"/>
      <c r="H66" s="28"/>
      <c r="I66" s="29">
        <f t="shared" si="1"/>
        <v>0</v>
      </c>
      <c r="K66" s="39"/>
    </row>
    <row r="67" spans="1:11" s="30" customFormat="1" ht="12.75" hidden="1" customHeight="1">
      <c r="A67" s="23"/>
      <c r="B67" s="24"/>
      <c r="C67" s="24"/>
      <c r="D67" s="23"/>
      <c r="E67" s="25"/>
      <c r="F67" s="26"/>
      <c r="G67" s="27"/>
      <c r="H67" s="28"/>
      <c r="I67" s="29">
        <f t="shared" si="1"/>
        <v>0</v>
      </c>
      <c r="K67" s="39"/>
    </row>
    <row r="68" spans="1:11" s="30" customFormat="1" ht="12.75" hidden="1" customHeight="1">
      <c r="A68" s="23"/>
      <c r="B68" s="24"/>
      <c r="C68" s="24"/>
      <c r="D68" s="23"/>
      <c r="E68" s="25"/>
      <c r="F68" s="26"/>
      <c r="G68" s="27"/>
      <c r="H68" s="28"/>
      <c r="I68" s="29">
        <f t="shared" si="1"/>
        <v>0</v>
      </c>
      <c r="K68" s="39"/>
    </row>
    <row r="69" spans="1:11" s="30" customFormat="1" ht="12.75" hidden="1" customHeight="1">
      <c r="A69" s="23"/>
      <c r="B69" s="24"/>
      <c r="C69" s="24"/>
      <c r="D69" s="23"/>
      <c r="E69" s="25"/>
      <c r="F69" s="26"/>
      <c r="G69" s="27"/>
      <c r="H69" s="28"/>
      <c r="I69" s="29">
        <f t="shared" si="1"/>
        <v>0</v>
      </c>
      <c r="K69" s="39"/>
    </row>
    <row r="70" spans="1:11" s="30" customFormat="1" ht="12.75" hidden="1" customHeight="1">
      <c r="A70" s="23"/>
      <c r="B70" s="24"/>
      <c r="C70" s="24"/>
      <c r="D70" s="23"/>
      <c r="E70" s="25"/>
      <c r="F70" s="26"/>
      <c r="G70" s="27"/>
      <c r="H70" s="28"/>
      <c r="I70" s="29">
        <f t="shared" si="1"/>
        <v>0</v>
      </c>
      <c r="K70" s="39"/>
    </row>
    <row r="71" spans="1:11" s="30" customFormat="1" ht="12.75" hidden="1" customHeight="1">
      <c r="A71" s="23"/>
      <c r="B71" s="24"/>
      <c r="C71" s="24"/>
      <c r="D71" s="23"/>
      <c r="E71" s="25"/>
      <c r="F71" s="26"/>
      <c r="G71" s="27"/>
      <c r="H71" s="28"/>
      <c r="I71" s="29">
        <f t="shared" si="1"/>
        <v>0</v>
      </c>
      <c r="K71" s="39"/>
    </row>
    <row r="72" spans="1:11" s="30" customFormat="1" ht="12.75" hidden="1" customHeight="1">
      <c r="A72" s="23"/>
      <c r="B72" s="24"/>
      <c r="C72" s="24"/>
      <c r="D72" s="23"/>
      <c r="E72" s="25"/>
      <c r="F72" s="26"/>
      <c r="G72" s="27"/>
      <c r="H72" s="28"/>
      <c r="I72" s="29">
        <f t="shared" si="1"/>
        <v>0</v>
      </c>
      <c r="K72" s="39"/>
    </row>
    <row r="73" spans="1:11" s="30" customFormat="1" ht="12.75" hidden="1" customHeight="1">
      <c r="A73" s="23"/>
      <c r="B73" s="24"/>
      <c r="C73" s="24"/>
      <c r="D73" s="23"/>
      <c r="E73" s="25"/>
      <c r="F73" s="26"/>
      <c r="G73" s="27"/>
      <c r="H73" s="28"/>
      <c r="I73" s="29">
        <f t="shared" si="1"/>
        <v>0</v>
      </c>
      <c r="K73" s="39"/>
    </row>
    <row r="74" spans="1:11" s="30" customFormat="1" ht="12.75" hidden="1" customHeight="1">
      <c r="A74" s="23"/>
      <c r="B74" s="24"/>
      <c r="C74" s="24"/>
      <c r="D74" s="23"/>
      <c r="E74" s="25"/>
      <c r="F74" s="26"/>
      <c r="G74" s="27"/>
      <c r="H74" s="28"/>
      <c r="I74" s="29">
        <f t="shared" si="1"/>
        <v>0</v>
      </c>
      <c r="K74" s="39"/>
    </row>
    <row r="75" spans="1:11" s="30" customFormat="1" ht="12.75" hidden="1" customHeight="1">
      <c r="A75" s="23"/>
      <c r="B75" s="24"/>
      <c r="C75" s="24"/>
      <c r="D75" s="23"/>
      <c r="E75" s="25"/>
      <c r="F75" s="26"/>
      <c r="G75" s="27"/>
      <c r="H75" s="28"/>
      <c r="I75" s="29">
        <f t="shared" si="1"/>
        <v>0</v>
      </c>
      <c r="K75" s="39"/>
    </row>
    <row r="76" spans="1:11" s="30" customFormat="1" ht="12.75" hidden="1" customHeight="1">
      <c r="A76" s="23"/>
      <c r="B76" s="24"/>
      <c r="C76" s="24"/>
      <c r="D76" s="23"/>
      <c r="E76" s="25"/>
      <c r="F76" s="26"/>
      <c r="G76" s="27"/>
      <c r="H76" s="28"/>
      <c r="I76" s="29">
        <f t="shared" si="1"/>
        <v>0</v>
      </c>
      <c r="K76" s="39"/>
    </row>
    <row r="77" spans="1:11" s="30" customFormat="1" ht="15" hidden="1" customHeight="1">
      <c r="A77" s="23"/>
      <c r="B77" s="24"/>
      <c r="C77" s="24"/>
      <c r="D77" s="23"/>
      <c r="E77" s="25"/>
      <c r="F77" s="26"/>
      <c r="G77" s="27"/>
      <c r="H77" s="28"/>
      <c r="I77" s="29">
        <f t="shared" si="1"/>
        <v>0</v>
      </c>
      <c r="K77" s="39"/>
    </row>
    <row r="78" spans="1:11" s="30" customFormat="1" ht="15" hidden="1" customHeight="1">
      <c r="A78" s="23"/>
      <c r="B78" s="24"/>
      <c r="C78" s="24"/>
      <c r="D78" s="23"/>
      <c r="E78" s="25"/>
      <c r="F78" s="26"/>
      <c r="G78" s="27"/>
      <c r="H78" s="28"/>
      <c r="I78" s="29">
        <f t="shared" si="1"/>
        <v>0</v>
      </c>
      <c r="K78" s="39"/>
    </row>
    <row r="79" spans="1:11" s="30" customFormat="1" ht="15" hidden="1" customHeight="1">
      <c r="A79" s="23"/>
      <c r="B79" s="24"/>
      <c r="C79" s="24"/>
      <c r="D79" s="23"/>
      <c r="E79" s="25"/>
      <c r="F79" s="26"/>
      <c r="G79" s="27"/>
      <c r="H79" s="28"/>
      <c r="I79" s="29">
        <f t="shared" si="1"/>
        <v>0</v>
      </c>
      <c r="K79" s="39"/>
    </row>
    <row r="80" spans="1:11" s="30" customFormat="1" ht="15" hidden="1" customHeight="1">
      <c r="A80" s="23"/>
      <c r="B80" s="24"/>
      <c r="C80" s="24"/>
      <c r="D80" s="23"/>
      <c r="E80" s="25"/>
      <c r="F80" s="26"/>
      <c r="G80" s="27"/>
      <c r="H80" s="28"/>
      <c r="I80" s="29">
        <f t="shared" si="1"/>
        <v>0</v>
      </c>
      <c r="K80" s="39"/>
    </row>
    <row r="81" spans="1:11" s="30" customFormat="1" ht="15" hidden="1" customHeight="1">
      <c r="A81" s="23"/>
      <c r="B81" s="24"/>
      <c r="C81" s="24"/>
      <c r="D81" s="23"/>
      <c r="E81" s="25"/>
      <c r="F81" s="26"/>
      <c r="G81" s="27"/>
      <c r="H81" s="28"/>
      <c r="I81" s="29">
        <f t="shared" si="1"/>
        <v>0</v>
      </c>
      <c r="K81" s="39"/>
    </row>
    <row r="82" spans="1:11" s="30" customFormat="1" ht="15" hidden="1" customHeight="1">
      <c r="A82" s="23"/>
      <c r="B82" s="24"/>
      <c r="C82" s="24"/>
      <c r="D82" s="23"/>
      <c r="E82" s="25"/>
      <c r="F82" s="26"/>
      <c r="G82" s="27"/>
      <c r="H82" s="28"/>
      <c r="I82" s="29">
        <f t="shared" ref="I82:I100" si="2">H82*E82*(1-G82)</f>
        <v>0</v>
      </c>
      <c r="K82" s="39"/>
    </row>
    <row r="83" spans="1:11" s="30" customFormat="1" ht="15" hidden="1" customHeight="1">
      <c r="A83" s="23"/>
      <c r="B83" s="24"/>
      <c r="C83" s="24"/>
      <c r="D83" s="23"/>
      <c r="E83" s="25"/>
      <c r="F83" s="26"/>
      <c r="G83" s="27"/>
      <c r="H83" s="28"/>
      <c r="I83" s="29">
        <f t="shared" si="2"/>
        <v>0</v>
      </c>
      <c r="K83" s="39"/>
    </row>
    <row r="84" spans="1:11" s="30" customFormat="1" ht="15" hidden="1" customHeight="1">
      <c r="A84" s="23"/>
      <c r="B84" s="24"/>
      <c r="C84" s="24"/>
      <c r="D84" s="23"/>
      <c r="E84" s="25"/>
      <c r="F84" s="26"/>
      <c r="G84" s="27"/>
      <c r="H84" s="28"/>
      <c r="I84" s="29">
        <f t="shared" si="2"/>
        <v>0</v>
      </c>
      <c r="K84" s="39"/>
    </row>
    <row r="85" spans="1:11" s="30" customFormat="1" ht="15" hidden="1" customHeight="1">
      <c r="A85" s="23"/>
      <c r="B85" s="24"/>
      <c r="C85" s="24"/>
      <c r="D85" s="23"/>
      <c r="E85" s="25"/>
      <c r="F85" s="26"/>
      <c r="G85" s="27"/>
      <c r="H85" s="28"/>
      <c r="I85" s="29">
        <f t="shared" si="2"/>
        <v>0</v>
      </c>
      <c r="K85" s="39"/>
    </row>
    <row r="86" spans="1:11" s="30" customFormat="1" ht="15" hidden="1" customHeight="1">
      <c r="A86" s="23"/>
      <c r="B86" s="24"/>
      <c r="C86" s="24"/>
      <c r="D86" s="23"/>
      <c r="E86" s="25"/>
      <c r="F86" s="26"/>
      <c r="G86" s="27"/>
      <c r="H86" s="28"/>
      <c r="I86" s="29">
        <f t="shared" si="2"/>
        <v>0</v>
      </c>
      <c r="K86" s="39"/>
    </row>
    <row r="87" spans="1:11" s="30" customFormat="1" ht="15" hidden="1" customHeight="1">
      <c r="A87" s="23"/>
      <c r="B87" s="24"/>
      <c r="C87" s="24"/>
      <c r="D87" s="23"/>
      <c r="E87" s="25"/>
      <c r="F87" s="26"/>
      <c r="G87" s="27"/>
      <c r="H87" s="28"/>
      <c r="I87" s="29">
        <f t="shared" si="2"/>
        <v>0</v>
      </c>
      <c r="K87" s="39"/>
    </row>
    <row r="88" spans="1:11" ht="15" hidden="1" customHeight="1">
      <c r="A88" s="23"/>
      <c r="B88" s="24"/>
      <c r="C88" s="24"/>
      <c r="D88" s="23"/>
      <c r="E88" s="25"/>
      <c r="F88" s="26"/>
      <c r="G88" s="27"/>
      <c r="H88" s="28"/>
      <c r="I88" s="29">
        <f t="shared" si="2"/>
        <v>0</v>
      </c>
      <c r="K88" s="39"/>
    </row>
    <row r="89" spans="1:11" ht="15" hidden="1" customHeight="1">
      <c r="A89" s="23"/>
      <c r="B89" s="24"/>
      <c r="C89" s="24"/>
      <c r="D89" s="23"/>
      <c r="E89" s="25"/>
      <c r="F89" s="26"/>
      <c r="G89" s="27"/>
      <c r="H89" s="28"/>
      <c r="I89" s="29">
        <f t="shared" si="2"/>
        <v>0</v>
      </c>
      <c r="K89" s="39"/>
    </row>
    <row r="90" spans="1:11" ht="15" hidden="1" customHeight="1">
      <c r="A90" s="23"/>
      <c r="B90" s="24"/>
      <c r="C90" s="24"/>
      <c r="D90" s="23"/>
      <c r="E90" s="25"/>
      <c r="F90" s="26"/>
      <c r="G90" s="27"/>
      <c r="H90" s="28"/>
      <c r="I90" s="29">
        <f t="shared" si="2"/>
        <v>0</v>
      </c>
      <c r="K90" s="39"/>
    </row>
    <row r="91" spans="1:11" ht="15" hidden="1" customHeight="1">
      <c r="A91" s="23"/>
      <c r="B91" s="24"/>
      <c r="C91" s="24"/>
      <c r="D91" s="23"/>
      <c r="E91" s="25"/>
      <c r="F91" s="26"/>
      <c r="G91" s="27"/>
      <c r="H91" s="28"/>
      <c r="I91" s="29">
        <f t="shared" si="2"/>
        <v>0</v>
      </c>
      <c r="K91" s="39"/>
    </row>
    <row r="92" spans="1:11" ht="15" hidden="1" customHeight="1">
      <c r="A92" s="23"/>
      <c r="B92" s="24"/>
      <c r="C92" s="24"/>
      <c r="D92" s="23"/>
      <c r="E92" s="25"/>
      <c r="F92" s="26"/>
      <c r="G92" s="27"/>
      <c r="H92" s="28"/>
      <c r="I92" s="29">
        <f t="shared" si="2"/>
        <v>0</v>
      </c>
      <c r="K92" s="39"/>
    </row>
    <row r="93" spans="1:11" ht="15" hidden="1" customHeight="1">
      <c r="A93" s="23"/>
      <c r="B93" s="24"/>
      <c r="C93" s="24"/>
      <c r="D93" s="23"/>
      <c r="E93" s="25"/>
      <c r="F93" s="26"/>
      <c r="G93" s="27"/>
      <c r="H93" s="28"/>
      <c r="I93" s="29">
        <f t="shared" si="2"/>
        <v>0</v>
      </c>
      <c r="K93" s="39"/>
    </row>
    <row r="94" spans="1:11" ht="15" hidden="1" customHeight="1">
      <c r="A94" s="23"/>
      <c r="B94" s="24"/>
      <c r="C94" s="24"/>
      <c r="D94" s="23"/>
      <c r="E94" s="25"/>
      <c r="F94" s="26"/>
      <c r="G94" s="27"/>
      <c r="H94" s="28"/>
      <c r="I94" s="29">
        <f t="shared" si="2"/>
        <v>0</v>
      </c>
      <c r="K94" s="39"/>
    </row>
    <row r="95" spans="1:11" ht="15" hidden="1" customHeight="1">
      <c r="A95" s="23"/>
      <c r="B95" s="24"/>
      <c r="C95" s="24"/>
      <c r="D95" s="23"/>
      <c r="E95" s="25"/>
      <c r="F95" s="26"/>
      <c r="G95" s="27"/>
      <c r="H95" s="28"/>
      <c r="I95" s="29">
        <f t="shared" si="2"/>
        <v>0</v>
      </c>
      <c r="K95" s="39"/>
    </row>
    <row r="96" spans="1:11" ht="15" hidden="1" customHeight="1">
      <c r="A96" s="23"/>
      <c r="B96" s="24"/>
      <c r="C96" s="24"/>
      <c r="D96" s="23"/>
      <c r="E96" s="25"/>
      <c r="F96" s="26"/>
      <c r="G96" s="27"/>
      <c r="H96" s="28"/>
      <c r="I96" s="29">
        <f t="shared" si="2"/>
        <v>0</v>
      </c>
      <c r="K96" s="39"/>
    </row>
    <row r="97" spans="1:11" ht="15" hidden="1" customHeight="1">
      <c r="A97" s="23"/>
      <c r="B97" s="24"/>
      <c r="C97" s="24"/>
      <c r="D97" s="23"/>
      <c r="E97" s="25"/>
      <c r="F97" s="26"/>
      <c r="G97" s="27"/>
      <c r="H97" s="28"/>
      <c r="I97" s="29">
        <f t="shared" si="2"/>
        <v>0</v>
      </c>
      <c r="K97" s="39"/>
    </row>
    <row r="98" spans="1:11" ht="15" hidden="1" customHeight="1">
      <c r="A98" s="23"/>
      <c r="B98" s="24"/>
      <c r="C98" s="24"/>
      <c r="D98" s="23"/>
      <c r="E98" s="25"/>
      <c r="F98" s="26"/>
      <c r="G98" s="27"/>
      <c r="H98" s="28"/>
      <c r="I98" s="29">
        <f t="shared" si="2"/>
        <v>0</v>
      </c>
      <c r="K98" s="39"/>
    </row>
    <row r="99" spans="1:11" ht="15" hidden="1" customHeight="1">
      <c r="A99" s="23"/>
      <c r="B99" s="24"/>
      <c r="C99" s="24"/>
      <c r="D99" s="23"/>
      <c r="E99" s="25"/>
      <c r="F99" s="26"/>
      <c r="G99" s="27"/>
      <c r="H99" s="28"/>
      <c r="I99" s="29">
        <f t="shared" si="2"/>
        <v>0</v>
      </c>
      <c r="K99" s="39"/>
    </row>
    <row r="100" spans="1:11" ht="15" hidden="1" customHeight="1">
      <c r="A100" s="23"/>
      <c r="B100" s="24"/>
      <c r="C100" s="24"/>
      <c r="D100" s="23"/>
      <c r="E100" s="25"/>
      <c r="F100" s="26"/>
      <c r="G100" s="27"/>
      <c r="H100" s="28"/>
      <c r="I100" s="29">
        <f t="shared" si="2"/>
        <v>0</v>
      </c>
      <c r="K100" s="39"/>
    </row>
    <row r="101" spans="1:11" ht="15" hidden="1" customHeight="1">
      <c r="A101" s="72" t="s">
        <v>34</v>
      </c>
      <c r="K101" s="39"/>
    </row>
    <row r="102" spans="1:11" ht="15" hidden="1" customHeight="1">
      <c r="K102" s="39"/>
    </row>
    <row r="103" spans="1:11" ht="15" customHeight="1">
      <c r="K103" s="39"/>
    </row>
  </sheetData>
  <sheetProtection formatCells="0" formatRows="0" insertRows="0" deleteRows="0"/>
  <mergeCells count="9">
    <mergeCell ref="B12:C12"/>
    <mergeCell ref="A8:B8"/>
    <mergeCell ref="K1:K7"/>
    <mergeCell ref="A1:I2"/>
    <mergeCell ref="A3:B3"/>
    <mergeCell ref="A4:B4"/>
    <mergeCell ref="A5:B5"/>
    <mergeCell ref="A6:B6"/>
    <mergeCell ref="A7:B7"/>
  </mergeCells>
  <conditionalFormatting sqref="A17:E19 A21:I100 E20 A20:C20 F17:I20">
    <cfRule type="notContainsBlanks" dxfId="47" priority="4">
      <formula>LEN(TRIM(A17))&gt;0</formula>
    </cfRule>
  </conditionalFormatting>
  <conditionalFormatting sqref="A35:A1048576">
    <cfRule type="duplicateValues" dxfId="46" priority="19"/>
  </conditionalFormatting>
  <conditionalFormatting sqref="A1:A1048576">
    <cfRule type="duplicateValues" dxfId="45" priority="1"/>
  </conditionalFormatting>
  <hyperlinks>
    <hyperlink ref="A7" r:id="rId1" xr:uid="{A342CC82-A104-4762-8072-52FA19449034}"/>
  </hyperlinks>
  <printOptions horizontalCentered="1"/>
  <pageMargins left="0.2" right="0.2" top="0.25" bottom="0.5" header="0.3" footer="0.3"/>
  <pageSetup orientation="landscape" r:id="rId2"/>
  <headerFooter>
    <oddFooter>&amp;C&amp;"-,Regular"&amp;11&amp;A  &amp;F</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3332F1-9889-49CA-9BBC-E03EE802C1A5}">
  <dimension ref="A1:Q103"/>
  <sheetViews>
    <sheetView showGridLines="0" view="pageBreakPreview" zoomScale="60" zoomScaleNormal="100" workbookViewId="0">
      <selection activeCell="B118" sqref="B118"/>
    </sheetView>
  </sheetViews>
  <sheetFormatPr defaultColWidth="8.90625" defaultRowHeight="15"/>
  <cols>
    <col min="1" max="1" width="11.54296875" style="3" customWidth="1"/>
    <col min="2" max="2" width="26" style="1" customWidth="1"/>
    <col min="3" max="3" width="13.54296875" style="1" bestFit="1" customWidth="1"/>
    <col min="4" max="4" width="8.90625" style="2"/>
    <col min="5" max="5" width="9" style="14" bestFit="1" customWidth="1"/>
    <col min="6" max="6" width="9" style="16" bestFit="1" customWidth="1"/>
    <col min="7" max="7" width="8.90625" style="4"/>
    <col min="8" max="8" width="8.90625" style="20"/>
    <col min="9" max="9" width="8.90625" style="14"/>
    <col min="10" max="10" width="4.81640625" style="5" customWidth="1"/>
    <col min="11" max="11" width="40.81640625" style="5" customWidth="1"/>
    <col min="12" max="16384" width="8.90625" style="5"/>
  </cols>
  <sheetData>
    <row r="1" spans="1:14" ht="23.25" customHeight="1">
      <c r="A1" s="366" t="s">
        <v>55</v>
      </c>
      <c r="B1" s="366"/>
      <c r="C1" s="366"/>
      <c r="D1" s="366"/>
      <c r="E1" s="366"/>
      <c r="F1" s="366"/>
      <c r="G1" s="366"/>
      <c r="H1" s="366"/>
      <c r="I1" s="366"/>
      <c r="K1" s="365"/>
    </row>
    <row r="2" spans="1:14" ht="24" customHeight="1" thickBot="1">
      <c r="A2" s="366"/>
      <c r="B2" s="366"/>
      <c r="C2" s="366"/>
      <c r="D2" s="366"/>
      <c r="E2" s="366"/>
      <c r="F2" s="366"/>
      <c r="G2" s="366"/>
      <c r="H2" s="366"/>
      <c r="I2" s="366"/>
      <c r="K2" s="365"/>
    </row>
    <row r="3" spans="1:14" ht="24" customHeight="1" thickTop="1">
      <c r="A3" s="374" t="s">
        <v>23</v>
      </c>
      <c r="B3" s="375"/>
      <c r="C3" s="15" t="s">
        <v>6</v>
      </c>
      <c r="D3" s="10"/>
      <c r="E3" s="10"/>
      <c r="F3" s="18" t="s">
        <v>11</v>
      </c>
      <c r="G3" s="34"/>
      <c r="H3" s="35"/>
      <c r="I3" s="34"/>
      <c r="K3" s="365"/>
    </row>
    <row r="4" spans="1:14" ht="24" customHeight="1">
      <c r="A4" s="376" t="s">
        <v>24</v>
      </c>
      <c r="B4" s="377"/>
      <c r="C4" s="15" t="s">
        <v>7</v>
      </c>
      <c r="D4" s="10"/>
      <c r="E4" s="10"/>
      <c r="F4" s="18" t="s">
        <v>12</v>
      </c>
      <c r="G4" s="9"/>
      <c r="H4" s="22"/>
      <c r="I4" s="9"/>
      <c r="K4" s="365"/>
    </row>
    <row r="5" spans="1:14" ht="24" customHeight="1">
      <c r="A5" s="376" t="s">
        <v>25</v>
      </c>
      <c r="B5" s="377"/>
      <c r="C5" s="15" t="s">
        <v>8</v>
      </c>
      <c r="D5" s="10"/>
      <c r="E5" s="10"/>
      <c r="F5" s="19" t="s">
        <v>13</v>
      </c>
      <c r="G5" s="9"/>
      <c r="H5" s="22"/>
      <c r="I5" s="9"/>
      <c r="K5" s="365"/>
      <c r="N5" s="21"/>
    </row>
    <row r="6" spans="1:14" ht="24" customHeight="1">
      <c r="A6" s="376" t="s">
        <v>26</v>
      </c>
      <c r="B6" s="377"/>
      <c r="C6" s="15" t="s">
        <v>9</v>
      </c>
      <c r="D6" s="10"/>
      <c r="E6" s="10"/>
      <c r="F6" s="18" t="s">
        <v>14</v>
      </c>
      <c r="G6" s="9"/>
      <c r="H6" s="22"/>
      <c r="I6" s="9"/>
      <c r="K6" s="365"/>
    </row>
    <row r="7" spans="1:14" ht="24" customHeight="1">
      <c r="A7" s="376"/>
      <c r="B7" s="377"/>
      <c r="C7" s="15" t="s">
        <v>10</v>
      </c>
      <c r="D7" s="10"/>
      <c r="E7" s="10"/>
      <c r="F7" s="18" t="s">
        <v>15</v>
      </c>
      <c r="G7" s="9"/>
      <c r="H7" s="22"/>
      <c r="I7" s="9"/>
      <c r="K7" s="365"/>
    </row>
    <row r="8" spans="1:14" ht="24" customHeight="1" thickBot="1">
      <c r="A8" s="372"/>
      <c r="B8" s="373"/>
      <c r="C8" s="6"/>
      <c r="D8" s="7"/>
      <c r="E8" s="17"/>
      <c r="I8" s="4"/>
      <c r="K8" s="33"/>
    </row>
    <row r="9" spans="1:14" ht="24" customHeight="1" thickTop="1" thickBot="1">
      <c r="A9" s="8"/>
      <c r="B9" s="6"/>
      <c r="C9" s="6"/>
      <c r="D9" s="7"/>
      <c r="E9" s="17"/>
      <c r="K9" s="33"/>
    </row>
    <row r="10" spans="1:14" ht="15.6" thickTop="1">
      <c r="A10" s="45" t="s">
        <v>39</v>
      </c>
      <c r="B10" s="46"/>
      <c r="C10" s="40"/>
      <c r="D10" s="49" t="s">
        <v>40</v>
      </c>
      <c r="E10" s="40"/>
      <c r="F10" s="40"/>
      <c r="G10" s="41"/>
      <c r="H10" s="80"/>
      <c r="I10" s="81"/>
      <c r="J10" s="11"/>
      <c r="K10" s="33"/>
    </row>
    <row r="11" spans="1:14">
      <c r="A11" s="55" t="s">
        <v>32</v>
      </c>
      <c r="B11" s="47">
        <v>0.4</v>
      </c>
      <c r="C11" s="13"/>
      <c r="D11" s="50" t="s">
        <v>44</v>
      </c>
      <c r="E11" s="13"/>
      <c r="F11" s="13"/>
      <c r="G11" s="42"/>
      <c r="H11" s="76" t="s">
        <v>3</v>
      </c>
      <c r="I11" s="77" t="s">
        <v>3</v>
      </c>
      <c r="J11" s="11"/>
      <c r="K11" s="70"/>
    </row>
    <row r="12" spans="1:14">
      <c r="A12" s="55" t="s">
        <v>47</v>
      </c>
      <c r="B12" s="84" t="s">
        <v>43</v>
      </c>
      <c r="C12" s="13"/>
      <c r="D12" s="50" t="s">
        <v>46</v>
      </c>
      <c r="E12" s="13"/>
      <c r="F12" s="13"/>
      <c r="G12" s="42"/>
      <c r="H12" s="78" t="s">
        <v>5</v>
      </c>
      <c r="I12" s="79" t="s">
        <v>4</v>
      </c>
      <c r="J12" s="11"/>
      <c r="K12" s="33"/>
    </row>
    <row r="13" spans="1:14">
      <c r="A13" s="55" t="s">
        <v>37</v>
      </c>
      <c r="B13" s="84" t="s">
        <v>42</v>
      </c>
      <c r="C13" s="13"/>
      <c r="D13" s="50" t="s">
        <v>45</v>
      </c>
      <c r="E13" s="13"/>
      <c r="F13" s="13"/>
      <c r="G13" s="42"/>
      <c r="H13" s="78"/>
      <c r="I13" s="82"/>
      <c r="J13" s="11"/>
      <c r="K13" s="33"/>
    </row>
    <row r="14" spans="1:14">
      <c r="A14" s="55" t="s">
        <v>33</v>
      </c>
      <c r="B14" s="84" t="s">
        <v>42</v>
      </c>
      <c r="C14" s="13"/>
      <c r="D14" s="50"/>
      <c r="E14" s="13"/>
      <c r="F14" s="13"/>
      <c r="G14" s="42"/>
      <c r="H14" s="57">
        <f>SUM(H16:H100)</f>
        <v>0</v>
      </c>
      <c r="I14" s="74">
        <f>SUM(I16:I100)</f>
        <v>0</v>
      </c>
      <c r="J14" s="11"/>
      <c r="K14" s="33"/>
    </row>
    <row r="15" spans="1:14" ht="15.6" thickBot="1">
      <c r="A15" s="56" t="s">
        <v>38</v>
      </c>
      <c r="B15" s="48" t="s">
        <v>42</v>
      </c>
      <c r="C15" s="43"/>
      <c r="D15" s="51"/>
      <c r="E15" s="43"/>
      <c r="F15" s="43"/>
      <c r="G15" s="44"/>
      <c r="H15" s="73"/>
      <c r="I15" s="75"/>
      <c r="J15" s="11"/>
      <c r="K15" s="33"/>
    </row>
    <row r="16" spans="1:14" s="94" customFormat="1" ht="24" customHeight="1" thickTop="1">
      <c r="A16" s="103" t="s">
        <v>29</v>
      </c>
      <c r="B16" s="103" t="s">
        <v>0</v>
      </c>
      <c r="C16" s="103" t="s">
        <v>2</v>
      </c>
      <c r="D16" s="103" t="s">
        <v>53</v>
      </c>
      <c r="E16" s="104" t="s">
        <v>1</v>
      </c>
      <c r="F16" s="36" t="s">
        <v>16</v>
      </c>
      <c r="G16" s="37" t="s">
        <v>17</v>
      </c>
      <c r="H16" s="105" t="s">
        <v>5</v>
      </c>
      <c r="I16" s="104" t="s">
        <v>3</v>
      </c>
      <c r="K16" s="106"/>
    </row>
    <row r="17" spans="1:17" s="134" customFormat="1" ht="20.100000000000001" customHeight="1">
      <c r="A17" s="130">
        <v>5099908333025</v>
      </c>
      <c r="B17" s="131" t="s">
        <v>58</v>
      </c>
      <c r="C17" s="131" t="s">
        <v>62</v>
      </c>
      <c r="D17" s="132" t="s">
        <v>54</v>
      </c>
      <c r="E17" s="133">
        <v>9.99</v>
      </c>
      <c r="F17" s="133">
        <v>5</v>
      </c>
      <c r="G17" s="122">
        <v>0.4</v>
      </c>
      <c r="H17" s="116"/>
      <c r="I17" s="117">
        <f>H17*E17*(1-G17)</f>
        <v>0</v>
      </c>
      <c r="K17" s="135"/>
      <c r="L17" s="118"/>
    </row>
    <row r="18" spans="1:17" s="134" customFormat="1" ht="20.100000000000001" customHeight="1">
      <c r="A18" s="130">
        <v>602577822032</v>
      </c>
      <c r="B18" s="136" t="s">
        <v>59</v>
      </c>
      <c r="C18" s="136" t="s">
        <v>63</v>
      </c>
      <c r="D18" s="132" t="s">
        <v>54</v>
      </c>
      <c r="E18" s="137">
        <v>7.99</v>
      </c>
      <c r="F18" s="137">
        <v>5</v>
      </c>
      <c r="G18" s="122">
        <v>0.4</v>
      </c>
      <c r="H18" s="116"/>
      <c r="I18" s="117">
        <f t="shared" ref="I18:I81" si="0">H18*E18*(1-G18)</f>
        <v>0</v>
      </c>
      <c r="K18" s="135"/>
    </row>
    <row r="19" spans="1:17" s="134" customFormat="1" ht="20.100000000000001" customHeight="1">
      <c r="A19" s="130">
        <v>602507359850</v>
      </c>
      <c r="B19" s="136" t="s">
        <v>60</v>
      </c>
      <c r="C19" s="136" t="s">
        <v>64</v>
      </c>
      <c r="D19" s="132" t="s">
        <v>54</v>
      </c>
      <c r="E19" s="137">
        <v>9.99</v>
      </c>
      <c r="F19" s="137">
        <v>7.99</v>
      </c>
      <c r="G19" s="122">
        <v>0.4</v>
      </c>
      <c r="H19" s="116"/>
      <c r="I19" s="117">
        <f t="shared" si="0"/>
        <v>0</v>
      </c>
      <c r="K19" s="135"/>
    </row>
    <row r="20" spans="1:17" s="134" customFormat="1" ht="20.100000000000001" customHeight="1">
      <c r="A20" s="130">
        <v>617884935221</v>
      </c>
      <c r="B20" s="136" t="s">
        <v>61</v>
      </c>
      <c r="C20" s="136" t="s">
        <v>65</v>
      </c>
      <c r="D20" s="132" t="s">
        <v>54</v>
      </c>
      <c r="E20" s="137">
        <v>9.99</v>
      </c>
      <c r="F20" s="137">
        <v>7.99</v>
      </c>
      <c r="G20" s="122">
        <v>0.4</v>
      </c>
      <c r="H20" s="116"/>
      <c r="I20" s="117">
        <f t="shared" si="0"/>
        <v>0</v>
      </c>
    </row>
    <row r="21" spans="1:17" s="13" customFormat="1" ht="11.4" hidden="1">
      <c r="A21" s="127"/>
      <c r="B21" s="108"/>
      <c r="C21" s="108"/>
      <c r="D21" s="128"/>
      <c r="E21" s="109"/>
      <c r="F21" s="26"/>
      <c r="G21" s="27"/>
      <c r="H21" s="28"/>
      <c r="I21" s="29">
        <f t="shared" si="0"/>
        <v>0</v>
      </c>
    </row>
    <row r="22" spans="1:17" s="13" customFormat="1" ht="11.4" hidden="1">
      <c r="A22" s="107"/>
      <c r="B22" s="108"/>
      <c r="C22" s="108"/>
      <c r="D22" s="107"/>
      <c r="E22" s="109"/>
      <c r="F22" s="26"/>
      <c r="G22" s="27"/>
      <c r="H22" s="28"/>
      <c r="I22" s="29">
        <f t="shared" si="0"/>
        <v>0</v>
      </c>
    </row>
    <row r="23" spans="1:17" s="13" customFormat="1" ht="12.75" hidden="1" customHeight="1">
      <c r="A23" s="107"/>
      <c r="B23" s="108"/>
      <c r="C23" s="108"/>
      <c r="D23" s="107"/>
      <c r="E23" s="109"/>
      <c r="F23" s="26"/>
      <c r="G23" s="27"/>
      <c r="H23" s="28"/>
      <c r="I23" s="29">
        <f t="shared" si="0"/>
        <v>0</v>
      </c>
      <c r="K23" s="129"/>
    </row>
    <row r="24" spans="1:17" s="13" customFormat="1" ht="11.4" hidden="1">
      <c r="A24" s="107"/>
      <c r="B24" s="108"/>
      <c r="C24" s="108"/>
      <c r="D24" s="107"/>
      <c r="E24" s="109"/>
      <c r="F24" s="26"/>
      <c r="G24" s="27"/>
      <c r="H24" s="28"/>
      <c r="I24" s="29">
        <f t="shared" si="0"/>
        <v>0</v>
      </c>
      <c r="K24" s="39"/>
    </row>
    <row r="25" spans="1:17" s="13" customFormat="1" ht="11.4" hidden="1">
      <c r="A25" s="107"/>
      <c r="B25" s="108"/>
      <c r="C25" s="108"/>
      <c r="D25" s="107"/>
      <c r="E25" s="109"/>
      <c r="F25" s="26"/>
      <c r="G25" s="27"/>
      <c r="H25" s="28"/>
      <c r="I25" s="29">
        <f t="shared" si="0"/>
        <v>0</v>
      </c>
      <c r="K25" s="39"/>
    </row>
    <row r="26" spans="1:17" s="13" customFormat="1" ht="11.4" hidden="1">
      <c r="A26" s="107"/>
      <c r="B26" s="108"/>
      <c r="C26" s="108"/>
      <c r="D26" s="107"/>
      <c r="E26" s="109"/>
      <c r="F26" s="26"/>
      <c r="G26" s="27"/>
      <c r="H26" s="28"/>
      <c r="I26" s="29">
        <f t="shared" si="0"/>
        <v>0</v>
      </c>
      <c r="K26" s="39"/>
    </row>
    <row r="27" spans="1:17" s="12" customFormat="1" ht="13.2" hidden="1">
      <c r="A27" s="107"/>
      <c r="B27" s="108"/>
      <c r="C27" s="108"/>
      <c r="D27" s="107"/>
      <c r="E27" s="109"/>
      <c r="F27" s="26"/>
      <c r="G27" s="27"/>
      <c r="H27" s="28"/>
      <c r="I27" s="29">
        <f t="shared" si="0"/>
        <v>0</v>
      </c>
      <c r="K27" s="39"/>
    </row>
    <row r="28" spans="1:17" s="12" customFormat="1" ht="13.2" hidden="1">
      <c r="A28" s="107"/>
      <c r="B28" s="108"/>
      <c r="C28" s="108"/>
      <c r="D28" s="107"/>
      <c r="E28" s="109"/>
      <c r="F28" s="26"/>
      <c r="G28" s="27"/>
      <c r="H28" s="28"/>
      <c r="I28" s="29">
        <f t="shared" si="0"/>
        <v>0</v>
      </c>
      <c r="K28" s="39"/>
      <c r="L28" s="38"/>
      <c r="N28" s="38"/>
      <c r="O28" s="38"/>
      <c r="P28" s="38"/>
      <c r="Q28" s="38"/>
    </row>
    <row r="29" spans="1:17" s="12" customFormat="1" ht="13.2" hidden="1">
      <c r="A29" s="107"/>
      <c r="B29" s="108"/>
      <c r="C29" s="108"/>
      <c r="D29" s="107"/>
      <c r="E29" s="109"/>
      <c r="F29" s="26"/>
      <c r="G29" s="27"/>
      <c r="H29" s="28"/>
      <c r="I29" s="29">
        <f t="shared" si="0"/>
        <v>0</v>
      </c>
      <c r="K29" s="39"/>
      <c r="L29" s="38"/>
      <c r="N29" s="38"/>
      <c r="O29" s="38"/>
      <c r="P29" s="38"/>
      <c r="Q29" s="38"/>
    </row>
    <row r="30" spans="1:17" s="12" customFormat="1" ht="13.2" hidden="1">
      <c r="A30" s="107"/>
      <c r="B30" s="108"/>
      <c r="C30" s="108"/>
      <c r="D30" s="107"/>
      <c r="E30" s="109"/>
      <c r="F30" s="26"/>
      <c r="G30" s="27"/>
      <c r="H30" s="28"/>
      <c r="I30" s="29">
        <f t="shared" si="0"/>
        <v>0</v>
      </c>
      <c r="K30" s="39"/>
      <c r="L30" s="38"/>
      <c r="N30" s="38"/>
      <c r="O30" s="38"/>
      <c r="P30" s="38"/>
      <c r="Q30" s="38"/>
    </row>
    <row r="31" spans="1:17" s="12" customFormat="1" ht="13.2" hidden="1">
      <c r="A31" s="107"/>
      <c r="B31" s="108"/>
      <c r="C31" s="108"/>
      <c r="D31" s="107"/>
      <c r="E31" s="109"/>
      <c r="F31" s="26"/>
      <c r="G31" s="27"/>
      <c r="H31" s="28"/>
      <c r="I31" s="29">
        <f t="shared" si="0"/>
        <v>0</v>
      </c>
      <c r="K31" s="39"/>
    </row>
    <row r="32" spans="1:17" s="12" customFormat="1" ht="13.2" hidden="1">
      <c r="A32" s="107"/>
      <c r="B32" s="108"/>
      <c r="C32" s="108"/>
      <c r="D32" s="107"/>
      <c r="E32" s="109"/>
      <c r="F32" s="26"/>
      <c r="G32" s="27"/>
      <c r="H32" s="28"/>
      <c r="I32" s="29">
        <f t="shared" si="0"/>
        <v>0</v>
      </c>
      <c r="K32" s="39"/>
    </row>
    <row r="33" spans="1:11" s="12" customFormat="1" ht="13.2" hidden="1">
      <c r="A33" s="107"/>
      <c r="B33" s="108"/>
      <c r="C33" s="108"/>
      <c r="D33" s="107"/>
      <c r="E33" s="109"/>
      <c r="F33" s="26"/>
      <c r="G33" s="27"/>
      <c r="H33" s="28"/>
      <c r="I33" s="29">
        <f t="shared" si="0"/>
        <v>0</v>
      </c>
      <c r="K33" s="39"/>
    </row>
    <row r="34" spans="1:11" s="12" customFormat="1" ht="12.75" hidden="1" customHeight="1">
      <c r="A34" s="107"/>
      <c r="B34" s="108"/>
      <c r="C34" s="108"/>
      <c r="D34" s="107"/>
      <c r="E34" s="109"/>
      <c r="F34" s="26"/>
      <c r="G34" s="27"/>
      <c r="H34" s="28"/>
      <c r="I34" s="29">
        <f t="shared" si="0"/>
        <v>0</v>
      </c>
      <c r="K34" s="39"/>
    </row>
    <row r="35" spans="1:11" s="12" customFormat="1" ht="12.75" hidden="1" customHeight="1">
      <c r="A35" s="107"/>
      <c r="B35" s="108"/>
      <c r="C35" s="108"/>
      <c r="D35" s="107"/>
      <c r="E35" s="109"/>
      <c r="F35" s="26"/>
      <c r="G35" s="27"/>
      <c r="H35" s="28"/>
      <c r="I35" s="29">
        <f t="shared" si="0"/>
        <v>0</v>
      </c>
      <c r="K35" s="39"/>
    </row>
    <row r="36" spans="1:11" s="12" customFormat="1" ht="13.2" hidden="1">
      <c r="A36" s="107"/>
      <c r="B36" s="108"/>
      <c r="C36" s="108"/>
      <c r="D36" s="107"/>
      <c r="E36" s="109"/>
      <c r="F36" s="26"/>
      <c r="G36" s="27"/>
      <c r="H36" s="28"/>
      <c r="I36" s="29">
        <f t="shared" si="0"/>
        <v>0</v>
      </c>
      <c r="K36" s="39"/>
    </row>
    <row r="37" spans="1:11" s="12" customFormat="1" ht="12.75" hidden="1" customHeight="1">
      <c r="A37" s="107"/>
      <c r="B37" s="108"/>
      <c r="C37" s="108"/>
      <c r="D37" s="107"/>
      <c r="E37" s="109"/>
      <c r="F37" s="26"/>
      <c r="G37" s="27"/>
      <c r="H37" s="28"/>
      <c r="I37" s="29">
        <f t="shared" si="0"/>
        <v>0</v>
      </c>
      <c r="K37" s="39"/>
    </row>
    <row r="38" spans="1:11" s="12" customFormat="1" ht="12.75" hidden="1" customHeight="1">
      <c r="A38" s="107"/>
      <c r="B38" s="108"/>
      <c r="C38" s="108"/>
      <c r="D38" s="107"/>
      <c r="E38" s="109"/>
      <c r="F38" s="26"/>
      <c r="G38" s="27"/>
      <c r="H38" s="28"/>
      <c r="I38" s="29">
        <f t="shared" si="0"/>
        <v>0</v>
      </c>
      <c r="K38" s="39"/>
    </row>
    <row r="39" spans="1:11" s="12" customFormat="1" ht="12.75" hidden="1" customHeight="1">
      <c r="A39" s="107"/>
      <c r="B39" s="108"/>
      <c r="C39" s="108"/>
      <c r="D39" s="107"/>
      <c r="E39" s="109"/>
      <c r="F39" s="26"/>
      <c r="G39" s="27"/>
      <c r="H39" s="28"/>
      <c r="I39" s="29">
        <f t="shared" si="0"/>
        <v>0</v>
      </c>
      <c r="K39" s="39"/>
    </row>
    <row r="40" spans="1:11" s="12" customFormat="1" ht="12.75" hidden="1" customHeight="1">
      <c r="A40" s="107"/>
      <c r="B40" s="108"/>
      <c r="C40" s="108"/>
      <c r="D40" s="107"/>
      <c r="E40" s="109"/>
      <c r="F40" s="26"/>
      <c r="G40" s="27"/>
      <c r="H40" s="28"/>
      <c r="I40" s="29">
        <f t="shared" si="0"/>
        <v>0</v>
      </c>
      <c r="K40" s="39"/>
    </row>
    <row r="41" spans="1:11" s="12" customFormat="1" ht="12.75" hidden="1" customHeight="1">
      <c r="A41" s="107"/>
      <c r="B41" s="108"/>
      <c r="C41" s="108"/>
      <c r="D41" s="107"/>
      <c r="E41" s="109"/>
      <c r="F41" s="26"/>
      <c r="G41" s="27"/>
      <c r="H41" s="28"/>
      <c r="I41" s="29">
        <f t="shared" si="0"/>
        <v>0</v>
      </c>
      <c r="K41" s="39"/>
    </row>
    <row r="42" spans="1:11" s="12" customFormat="1" ht="12.75" hidden="1" customHeight="1">
      <c r="A42" s="107"/>
      <c r="B42" s="108"/>
      <c r="C42" s="108"/>
      <c r="D42" s="107"/>
      <c r="E42" s="109"/>
      <c r="F42" s="26"/>
      <c r="G42" s="27"/>
      <c r="H42" s="28"/>
      <c r="I42" s="29">
        <f t="shared" si="0"/>
        <v>0</v>
      </c>
      <c r="K42" s="39"/>
    </row>
    <row r="43" spans="1:11" s="12" customFormat="1" ht="12.75" hidden="1" customHeight="1">
      <c r="A43" s="107"/>
      <c r="B43" s="108"/>
      <c r="C43" s="108"/>
      <c r="D43" s="107"/>
      <c r="E43" s="109"/>
      <c r="F43" s="26"/>
      <c r="G43" s="27"/>
      <c r="H43" s="28"/>
      <c r="I43" s="29">
        <f t="shared" si="0"/>
        <v>0</v>
      </c>
      <c r="K43" s="39"/>
    </row>
    <row r="44" spans="1:11" s="12" customFormat="1" ht="12.75" hidden="1" customHeight="1">
      <c r="A44" s="107"/>
      <c r="B44" s="108"/>
      <c r="C44" s="108"/>
      <c r="D44" s="107"/>
      <c r="E44" s="109"/>
      <c r="F44" s="26"/>
      <c r="G44" s="27"/>
      <c r="H44" s="28"/>
      <c r="I44" s="29">
        <f t="shared" si="0"/>
        <v>0</v>
      </c>
      <c r="K44" s="39"/>
    </row>
    <row r="45" spans="1:11" s="12" customFormat="1" ht="12.75" hidden="1" customHeight="1">
      <c r="A45" s="107"/>
      <c r="B45" s="108"/>
      <c r="C45" s="108"/>
      <c r="D45" s="107"/>
      <c r="E45" s="109"/>
      <c r="F45" s="26"/>
      <c r="G45" s="27"/>
      <c r="H45" s="28"/>
      <c r="I45" s="29">
        <f t="shared" si="0"/>
        <v>0</v>
      </c>
      <c r="K45" s="39"/>
    </row>
    <row r="46" spans="1:11" s="12" customFormat="1" ht="12.75" hidden="1" customHeight="1">
      <c r="A46" s="107"/>
      <c r="B46" s="108"/>
      <c r="C46" s="108"/>
      <c r="D46" s="107"/>
      <c r="E46" s="109"/>
      <c r="F46" s="26"/>
      <c r="G46" s="27"/>
      <c r="H46" s="28"/>
      <c r="I46" s="29">
        <f t="shared" si="0"/>
        <v>0</v>
      </c>
      <c r="K46" s="39"/>
    </row>
    <row r="47" spans="1:11" s="12" customFormat="1" ht="12.75" hidden="1" customHeight="1">
      <c r="A47" s="107"/>
      <c r="B47" s="108"/>
      <c r="C47" s="108"/>
      <c r="D47" s="107"/>
      <c r="E47" s="109"/>
      <c r="F47" s="26"/>
      <c r="G47" s="27"/>
      <c r="H47" s="28"/>
      <c r="I47" s="29">
        <f t="shared" si="0"/>
        <v>0</v>
      </c>
      <c r="K47" s="39"/>
    </row>
    <row r="48" spans="1:11" s="12" customFormat="1" ht="12.75" hidden="1" customHeight="1">
      <c r="A48" s="107"/>
      <c r="B48" s="108"/>
      <c r="C48" s="108"/>
      <c r="D48" s="107"/>
      <c r="E48" s="109"/>
      <c r="F48" s="26"/>
      <c r="G48" s="27"/>
      <c r="H48" s="28"/>
      <c r="I48" s="29">
        <f t="shared" si="0"/>
        <v>0</v>
      </c>
      <c r="K48" s="39"/>
    </row>
    <row r="49" spans="1:11" s="12" customFormat="1" ht="12.75" hidden="1" customHeight="1">
      <c r="A49" s="107"/>
      <c r="B49" s="108"/>
      <c r="C49" s="108"/>
      <c r="D49" s="107"/>
      <c r="E49" s="109"/>
      <c r="F49" s="26"/>
      <c r="G49" s="27"/>
      <c r="H49" s="28"/>
      <c r="I49" s="29">
        <f t="shared" si="0"/>
        <v>0</v>
      </c>
      <c r="K49" s="39"/>
    </row>
    <row r="50" spans="1:11" s="12" customFormat="1" ht="12.75" hidden="1" customHeight="1">
      <c r="A50" s="107"/>
      <c r="B50" s="108"/>
      <c r="C50" s="108"/>
      <c r="D50" s="107"/>
      <c r="E50" s="109"/>
      <c r="F50" s="26"/>
      <c r="G50" s="27"/>
      <c r="H50" s="28"/>
      <c r="I50" s="29">
        <f t="shared" si="0"/>
        <v>0</v>
      </c>
      <c r="K50" s="39"/>
    </row>
    <row r="51" spans="1:11" s="12" customFormat="1" ht="12.75" hidden="1" customHeight="1">
      <c r="A51" s="107"/>
      <c r="B51" s="108"/>
      <c r="C51" s="108"/>
      <c r="D51" s="107"/>
      <c r="E51" s="109"/>
      <c r="F51" s="26"/>
      <c r="G51" s="27"/>
      <c r="H51" s="28"/>
      <c r="I51" s="29">
        <f t="shared" si="0"/>
        <v>0</v>
      </c>
      <c r="K51" s="39"/>
    </row>
    <row r="52" spans="1:11" s="12" customFormat="1" ht="12.75" hidden="1" customHeight="1">
      <c r="A52" s="107"/>
      <c r="B52" s="108"/>
      <c r="C52" s="108"/>
      <c r="D52" s="107"/>
      <c r="E52" s="109"/>
      <c r="F52" s="26"/>
      <c r="G52" s="27"/>
      <c r="H52" s="28"/>
      <c r="I52" s="29">
        <f t="shared" si="0"/>
        <v>0</v>
      </c>
      <c r="K52" s="39"/>
    </row>
    <row r="53" spans="1:11" s="12" customFormat="1" ht="12.75" hidden="1" customHeight="1">
      <c r="A53" s="107"/>
      <c r="B53" s="108"/>
      <c r="C53" s="108"/>
      <c r="D53" s="107"/>
      <c r="E53" s="109"/>
      <c r="F53" s="26"/>
      <c r="G53" s="27"/>
      <c r="H53" s="28"/>
      <c r="I53" s="29">
        <f t="shared" si="0"/>
        <v>0</v>
      </c>
      <c r="K53" s="39"/>
    </row>
    <row r="54" spans="1:11" s="12" customFormat="1" ht="12.75" hidden="1" customHeight="1">
      <c r="A54" s="107"/>
      <c r="B54" s="108"/>
      <c r="C54" s="108"/>
      <c r="D54" s="107"/>
      <c r="E54" s="109"/>
      <c r="F54" s="26"/>
      <c r="G54" s="27"/>
      <c r="H54" s="28"/>
      <c r="I54" s="29">
        <f t="shared" si="0"/>
        <v>0</v>
      </c>
      <c r="K54" s="39"/>
    </row>
    <row r="55" spans="1:11" s="12" customFormat="1" ht="12.75" hidden="1" customHeight="1">
      <c r="A55" s="107"/>
      <c r="B55" s="108"/>
      <c r="C55" s="108"/>
      <c r="D55" s="107"/>
      <c r="E55" s="109"/>
      <c r="F55" s="26"/>
      <c r="G55" s="27"/>
      <c r="H55" s="28"/>
      <c r="I55" s="29">
        <f t="shared" si="0"/>
        <v>0</v>
      </c>
      <c r="K55" s="39"/>
    </row>
    <row r="56" spans="1:11" s="12" customFormat="1" ht="12.75" hidden="1" customHeight="1">
      <c r="A56" s="107"/>
      <c r="B56" s="108"/>
      <c r="C56" s="108"/>
      <c r="D56" s="107"/>
      <c r="E56" s="109"/>
      <c r="F56" s="26"/>
      <c r="G56" s="27"/>
      <c r="H56" s="28"/>
      <c r="I56" s="29">
        <f t="shared" si="0"/>
        <v>0</v>
      </c>
      <c r="K56" s="39"/>
    </row>
    <row r="57" spans="1:11" s="12" customFormat="1" ht="12.75" hidden="1" customHeight="1">
      <c r="A57" s="107"/>
      <c r="B57" s="108"/>
      <c r="C57" s="108"/>
      <c r="D57" s="107"/>
      <c r="E57" s="109"/>
      <c r="F57" s="26"/>
      <c r="G57" s="27"/>
      <c r="H57" s="28"/>
      <c r="I57" s="29">
        <f t="shared" si="0"/>
        <v>0</v>
      </c>
      <c r="K57" s="39"/>
    </row>
    <row r="58" spans="1:11" s="12" customFormat="1" ht="12.75" hidden="1" customHeight="1">
      <c r="A58" s="107"/>
      <c r="B58" s="108"/>
      <c r="C58" s="108"/>
      <c r="D58" s="107"/>
      <c r="E58" s="109"/>
      <c r="F58" s="26"/>
      <c r="G58" s="27"/>
      <c r="H58" s="28"/>
      <c r="I58" s="29">
        <f t="shared" si="0"/>
        <v>0</v>
      </c>
      <c r="K58" s="39"/>
    </row>
    <row r="59" spans="1:11" s="12" customFormat="1" ht="12.75" hidden="1" customHeight="1">
      <c r="A59" s="107"/>
      <c r="B59" s="108"/>
      <c r="C59" s="108"/>
      <c r="D59" s="107"/>
      <c r="E59" s="109"/>
      <c r="F59" s="26"/>
      <c r="G59" s="27"/>
      <c r="H59" s="28"/>
      <c r="I59" s="29">
        <f t="shared" si="0"/>
        <v>0</v>
      </c>
      <c r="K59" s="39"/>
    </row>
    <row r="60" spans="1:11" s="12" customFormat="1" ht="12.75" hidden="1" customHeight="1">
      <c r="A60" s="107"/>
      <c r="B60" s="108"/>
      <c r="C60" s="108"/>
      <c r="D60" s="107"/>
      <c r="E60" s="109"/>
      <c r="F60" s="26"/>
      <c r="G60" s="27"/>
      <c r="H60" s="28"/>
      <c r="I60" s="29">
        <f t="shared" si="0"/>
        <v>0</v>
      </c>
      <c r="K60" s="39"/>
    </row>
    <row r="61" spans="1:11" s="12" customFormat="1" ht="12.75" hidden="1" customHeight="1">
      <c r="A61" s="107"/>
      <c r="B61" s="108"/>
      <c r="C61" s="108"/>
      <c r="D61" s="107"/>
      <c r="E61" s="109"/>
      <c r="F61" s="26"/>
      <c r="G61" s="27"/>
      <c r="H61" s="28"/>
      <c r="I61" s="29">
        <f t="shared" si="0"/>
        <v>0</v>
      </c>
      <c r="K61" s="39"/>
    </row>
    <row r="62" spans="1:11" s="12" customFormat="1" ht="12.75" hidden="1" customHeight="1">
      <c r="A62" s="107"/>
      <c r="B62" s="108"/>
      <c r="C62" s="108"/>
      <c r="D62" s="107"/>
      <c r="E62" s="109"/>
      <c r="F62" s="26"/>
      <c r="G62" s="27"/>
      <c r="H62" s="28"/>
      <c r="I62" s="29">
        <f t="shared" si="0"/>
        <v>0</v>
      </c>
      <c r="K62" s="39"/>
    </row>
    <row r="63" spans="1:11" s="12" customFormat="1" ht="12.75" hidden="1" customHeight="1">
      <c r="A63" s="107"/>
      <c r="B63" s="108"/>
      <c r="C63" s="108"/>
      <c r="D63" s="107"/>
      <c r="E63" s="109"/>
      <c r="F63" s="26"/>
      <c r="G63" s="27"/>
      <c r="H63" s="28"/>
      <c r="I63" s="29">
        <f t="shared" si="0"/>
        <v>0</v>
      </c>
      <c r="K63" s="39"/>
    </row>
    <row r="64" spans="1:11" s="12" customFormat="1" ht="12.75" hidden="1" customHeight="1">
      <c r="A64" s="107"/>
      <c r="B64" s="108"/>
      <c r="C64" s="108"/>
      <c r="D64" s="107"/>
      <c r="E64" s="109"/>
      <c r="F64" s="26"/>
      <c r="G64" s="27"/>
      <c r="H64" s="28"/>
      <c r="I64" s="29">
        <f t="shared" si="0"/>
        <v>0</v>
      </c>
      <c r="K64" s="39"/>
    </row>
    <row r="65" spans="1:11" s="30" customFormat="1" ht="12.75" hidden="1" customHeight="1">
      <c r="A65" s="107"/>
      <c r="B65" s="108"/>
      <c r="C65" s="108"/>
      <c r="D65" s="107"/>
      <c r="E65" s="109"/>
      <c r="F65" s="26"/>
      <c r="G65" s="27"/>
      <c r="H65" s="28"/>
      <c r="I65" s="29">
        <f t="shared" si="0"/>
        <v>0</v>
      </c>
      <c r="K65" s="39"/>
    </row>
    <row r="66" spans="1:11" s="30" customFormat="1" ht="12.75" hidden="1" customHeight="1">
      <c r="A66" s="107"/>
      <c r="B66" s="108"/>
      <c r="C66" s="108"/>
      <c r="D66" s="107"/>
      <c r="E66" s="109"/>
      <c r="F66" s="26"/>
      <c r="G66" s="27"/>
      <c r="H66" s="28"/>
      <c r="I66" s="29">
        <f t="shared" si="0"/>
        <v>0</v>
      </c>
      <c r="K66" s="39"/>
    </row>
    <row r="67" spans="1:11" s="30" customFormat="1" ht="12.75" hidden="1" customHeight="1">
      <c r="A67" s="107"/>
      <c r="B67" s="108"/>
      <c r="C67" s="108"/>
      <c r="D67" s="107"/>
      <c r="E67" s="109"/>
      <c r="F67" s="26"/>
      <c r="G67" s="27"/>
      <c r="H67" s="28"/>
      <c r="I67" s="29">
        <f t="shared" si="0"/>
        <v>0</v>
      </c>
      <c r="K67" s="39"/>
    </row>
    <row r="68" spans="1:11" s="30" customFormat="1" ht="12.75" hidden="1" customHeight="1">
      <c r="A68" s="107"/>
      <c r="B68" s="108"/>
      <c r="C68" s="108"/>
      <c r="D68" s="107"/>
      <c r="E68" s="109"/>
      <c r="F68" s="26"/>
      <c r="G68" s="27"/>
      <c r="H68" s="28"/>
      <c r="I68" s="29">
        <f t="shared" si="0"/>
        <v>0</v>
      </c>
      <c r="K68" s="39"/>
    </row>
    <row r="69" spans="1:11" s="30" customFormat="1" ht="12.75" hidden="1" customHeight="1">
      <c r="A69" s="107"/>
      <c r="B69" s="108"/>
      <c r="C69" s="108"/>
      <c r="D69" s="107"/>
      <c r="E69" s="109"/>
      <c r="F69" s="26"/>
      <c r="G69" s="27"/>
      <c r="H69" s="28"/>
      <c r="I69" s="29">
        <f t="shared" si="0"/>
        <v>0</v>
      </c>
      <c r="K69" s="39"/>
    </row>
    <row r="70" spans="1:11" s="30" customFormat="1" ht="12.75" hidden="1" customHeight="1">
      <c r="A70" s="107"/>
      <c r="B70" s="108"/>
      <c r="C70" s="108"/>
      <c r="D70" s="107"/>
      <c r="E70" s="109"/>
      <c r="F70" s="26"/>
      <c r="G70" s="27"/>
      <c r="H70" s="28"/>
      <c r="I70" s="29">
        <f t="shared" si="0"/>
        <v>0</v>
      </c>
      <c r="K70" s="39"/>
    </row>
    <row r="71" spans="1:11" s="30" customFormat="1" ht="12.75" hidden="1" customHeight="1">
      <c r="A71" s="107"/>
      <c r="B71" s="108"/>
      <c r="C71" s="108"/>
      <c r="D71" s="107"/>
      <c r="E71" s="109"/>
      <c r="F71" s="26"/>
      <c r="G71" s="27"/>
      <c r="H71" s="28"/>
      <c r="I71" s="29">
        <f t="shared" si="0"/>
        <v>0</v>
      </c>
      <c r="K71" s="39"/>
    </row>
    <row r="72" spans="1:11" s="30" customFormat="1" ht="12.75" hidden="1" customHeight="1">
      <c r="A72" s="107"/>
      <c r="B72" s="108"/>
      <c r="C72" s="108"/>
      <c r="D72" s="107"/>
      <c r="E72" s="109"/>
      <c r="F72" s="26"/>
      <c r="G72" s="27"/>
      <c r="H72" s="28"/>
      <c r="I72" s="29">
        <f t="shared" si="0"/>
        <v>0</v>
      </c>
      <c r="K72" s="39"/>
    </row>
    <row r="73" spans="1:11" s="30" customFormat="1" ht="12.75" hidden="1" customHeight="1">
      <c r="A73" s="107"/>
      <c r="B73" s="108"/>
      <c r="C73" s="108"/>
      <c r="D73" s="107"/>
      <c r="E73" s="109"/>
      <c r="F73" s="26"/>
      <c r="G73" s="27"/>
      <c r="H73" s="28"/>
      <c r="I73" s="29">
        <f t="shared" si="0"/>
        <v>0</v>
      </c>
      <c r="K73" s="39"/>
    </row>
    <row r="74" spans="1:11" s="30" customFormat="1" ht="12.75" hidden="1" customHeight="1">
      <c r="A74" s="107"/>
      <c r="B74" s="108"/>
      <c r="C74" s="108"/>
      <c r="D74" s="107"/>
      <c r="E74" s="109"/>
      <c r="F74" s="26"/>
      <c r="G74" s="27"/>
      <c r="H74" s="28"/>
      <c r="I74" s="29">
        <f t="shared" si="0"/>
        <v>0</v>
      </c>
      <c r="K74" s="39"/>
    </row>
    <row r="75" spans="1:11" s="30" customFormat="1" ht="12.75" hidden="1" customHeight="1">
      <c r="A75" s="107"/>
      <c r="B75" s="108"/>
      <c r="C75" s="108"/>
      <c r="D75" s="107"/>
      <c r="E75" s="109"/>
      <c r="F75" s="26"/>
      <c r="G75" s="27"/>
      <c r="H75" s="28"/>
      <c r="I75" s="29">
        <f t="shared" si="0"/>
        <v>0</v>
      </c>
      <c r="K75" s="39"/>
    </row>
    <row r="76" spans="1:11" s="30" customFormat="1" ht="12.75" hidden="1" customHeight="1">
      <c r="A76" s="107"/>
      <c r="B76" s="108"/>
      <c r="C76" s="108"/>
      <c r="D76" s="107"/>
      <c r="E76" s="109"/>
      <c r="F76" s="26"/>
      <c r="G76" s="27"/>
      <c r="H76" s="28"/>
      <c r="I76" s="29">
        <f t="shared" si="0"/>
        <v>0</v>
      </c>
      <c r="K76" s="39"/>
    </row>
    <row r="77" spans="1:11" s="30" customFormat="1" ht="15" hidden="1" customHeight="1">
      <c r="A77" s="107"/>
      <c r="B77" s="108"/>
      <c r="C77" s="108"/>
      <c r="D77" s="107"/>
      <c r="E77" s="109"/>
      <c r="F77" s="26"/>
      <c r="G77" s="27"/>
      <c r="H77" s="28"/>
      <c r="I77" s="29">
        <f t="shared" si="0"/>
        <v>0</v>
      </c>
      <c r="K77" s="39"/>
    </row>
    <row r="78" spans="1:11" s="30" customFormat="1" ht="15" hidden="1" customHeight="1">
      <c r="A78" s="107"/>
      <c r="B78" s="108"/>
      <c r="C78" s="108"/>
      <c r="D78" s="107"/>
      <c r="E78" s="109"/>
      <c r="F78" s="26"/>
      <c r="G78" s="27"/>
      <c r="H78" s="28"/>
      <c r="I78" s="29">
        <f t="shared" si="0"/>
        <v>0</v>
      </c>
      <c r="K78" s="39"/>
    </row>
    <row r="79" spans="1:11" s="30" customFormat="1" ht="15" hidden="1" customHeight="1">
      <c r="A79" s="107"/>
      <c r="B79" s="108"/>
      <c r="C79" s="108"/>
      <c r="D79" s="107"/>
      <c r="E79" s="109"/>
      <c r="F79" s="26"/>
      <c r="G79" s="27"/>
      <c r="H79" s="28"/>
      <c r="I79" s="29">
        <f t="shared" si="0"/>
        <v>0</v>
      </c>
      <c r="K79" s="39"/>
    </row>
    <row r="80" spans="1:11" s="30" customFormat="1" ht="15" hidden="1" customHeight="1">
      <c r="A80" s="107"/>
      <c r="B80" s="108"/>
      <c r="C80" s="108"/>
      <c r="D80" s="107"/>
      <c r="E80" s="109"/>
      <c r="F80" s="26"/>
      <c r="G80" s="27"/>
      <c r="H80" s="28"/>
      <c r="I80" s="29">
        <f t="shared" si="0"/>
        <v>0</v>
      </c>
      <c r="K80" s="39"/>
    </row>
    <row r="81" spans="1:11" s="30" customFormat="1" ht="15" hidden="1" customHeight="1">
      <c r="A81" s="107"/>
      <c r="B81" s="108"/>
      <c r="C81" s="108"/>
      <c r="D81" s="107"/>
      <c r="E81" s="109"/>
      <c r="F81" s="26"/>
      <c r="G81" s="27"/>
      <c r="H81" s="28"/>
      <c r="I81" s="29">
        <f t="shared" si="0"/>
        <v>0</v>
      </c>
      <c r="K81" s="39"/>
    </row>
    <row r="82" spans="1:11" s="30" customFormat="1" ht="15" hidden="1" customHeight="1">
      <c r="A82" s="107"/>
      <c r="B82" s="108"/>
      <c r="C82" s="108"/>
      <c r="D82" s="107"/>
      <c r="E82" s="109"/>
      <c r="F82" s="26"/>
      <c r="G82" s="27"/>
      <c r="H82" s="28"/>
      <c r="I82" s="29">
        <f t="shared" ref="I82:I100" si="1">H82*E82*(1-G82)</f>
        <v>0</v>
      </c>
      <c r="K82" s="39"/>
    </row>
    <row r="83" spans="1:11" s="30" customFormat="1" ht="15" hidden="1" customHeight="1">
      <c r="A83" s="107"/>
      <c r="B83" s="108"/>
      <c r="C83" s="108"/>
      <c r="D83" s="107"/>
      <c r="E83" s="109"/>
      <c r="F83" s="26"/>
      <c r="G83" s="27"/>
      <c r="H83" s="28"/>
      <c r="I83" s="29">
        <f t="shared" si="1"/>
        <v>0</v>
      </c>
      <c r="K83" s="39"/>
    </row>
    <row r="84" spans="1:11" s="30" customFormat="1" ht="15" hidden="1" customHeight="1">
      <c r="A84" s="107"/>
      <c r="B84" s="108"/>
      <c r="C84" s="108"/>
      <c r="D84" s="107"/>
      <c r="E84" s="109"/>
      <c r="F84" s="26"/>
      <c r="G84" s="27"/>
      <c r="H84" s="28"/>
      <c r="I84" s="29">
        <f t="shared" si="1"/>
        <v>0</v>
      </c>
      <c r="K84" s="39"/>
    </row>
    <row r="85" spans="1:11" s="30" customFormat="1" ht="15" hidden="1" customHeight="1">
      <c r="A85" s="107"/>
      <c r="B85" s="108"/>
      <c r="C85" s="108"/>
      <c r="D85" s="107"/>
      <c r="E85" s="109"/>
      <c r="F85" s="26"/>
      <c r="G85" s="27"/>
      <c r="H85" s="28"/>
      <c r="I85" s="29">
        <f t="shared" si="1"/>
        <v>0</v>
      </c>
      <c r="K85" s="39"/>
    </row>
    <row r="86" spans="1:11" s="30" customFormat="1" ht="15" hidden="1" customHeight="1">
      <c r="A86" s="107"/>
      <c r="B86" s="108"/>
      <c r="C86" s="108"/>
      <c r="D86" s="107"/>
      <c r="E86" s="109"/>
      <c r="F86" s="26"/>
      <c r="G86" s="27"/>
      <c r="H86" s="28"/>
      <c r="I86" s="29">
        <f t="shared" si="1"/>
        <v>0</v>
      </c>
      <c r="K86" s="39"/>
    </row>
    <row r="87" spans="1:11" s="30" customFormat="1" ht="15" hidden="1" customHeight="1">
      <c r="A87" s="107"/>
      <c r="B87" s="108"/>
      <c r="C87" s="108"/>
      <c r="D87" s="107"/>
      <c r="E87" s="109"/>
      <c r="F87" s="26"/>
      <c r="G87" s="27"/>
      <c r="H87" s="28"/>
      <c r="I87" s="29">
        <f t="shared" si="1"/>
        <v>0</v>
      </c>
      <c r="K87" s="39"/>
    </row>
    <row r="88" spans="1:11" ht="15" hidden="1" customHeight="1">
      <c r="A88" s="107"/>
      <c r="B88" s="108"/>
      <c r="C88" s="108"/>
      <c r="D88" s="107"/>
      <c r="E88" s="109"/>
      <c r="F88" s="26"/>
      <c r="G88" s="27"/>
      <c r="H88" s="28"/>
      <c r="I88" s="29">
        <f t="shared" si="1"/>
        <v>0</v>
      </c>
      <c r="K88" s="39"/>
    </row>
    <row r="89" spans="1:11" ht="15" hidden="1" customHeight="1">
      <c r="A89" s="107"/>
      <c r="B89" s="108"/>
      <c r="C89" s="108"/>
      <c r="D89" s="107"/>
      <c r="E89" s="109"/>
      <c r="F89" s="26"/>
      <c r="G89" s="27"/>
      <c r="H89" s="28"/>
      <c r="I89" s="29">
        <f t="shared" si="1"/>
        <v>0</v>
      </c>
      <c r="K89" s="39"/>
    </row>
    <row r="90" spans="1:11" ht="15" hidden="1" customHeight="1">
      <c r="A90" s="107"/>
      <c r="B90" s="108"/>
      <c r="C90" s="108"/>
      <c r="D90" s="107"/>
      <c r="E90" s="109"/>
      <c r="F90" s="26"/>
      <c r="G90" s="27"/>
      <c r="H90" s="28"/>
      <c r="I90" s="29">
        <f t="shared" si="1"/>
        <v>0</v>
      </c>
      <c r="K90" s="39"/>
    </row>
    <row r="91" spans="1:11" ht="15" hidden="1" customHeight="1">
      <c r="A91" s="107"/>
      <c r="B91" s="108"/>
      <c r="C91" s="108"/>
      <c r="D91" s="107"/>
      <c r="E91" s="109"/>
      <c r="F91" s="26"/>
      <c r="G91" s="27"/>
      <c r="H91" s="28"/>
      <c r="I91" s="29">
        <f t="shared" si="1"/>
        <v>0</v>
      </c>
      <c r="K91" s="39"/>
    </row>
    <row r="92" spans="1:11" ht="15" hidden="1" customHeight="1">
      <c r="A92" s="107"/>
      <c r="B92" s="108"/>
      <c r="C92" s="108"/>
      <c r="D92" s="107"/>
      <c r="E92" s="109"/>
      <c r="F92" s="26"/>
      <c r="G92" s="27"/>
      <c r="H92" s="28"/>
      <c r="I92" s="29">
        <f t="shared" si="1"/>
        <v>0</v>
      </c>
      <c r="K92" s="39"/>
    </row>
    <row r="93" spans="1:11" ht="15" hidden="1" customHeight="1">
      <c r="A93" s="107"/>
      <c r="B93" s="108"/>
      <c r="C93" s="108"/>
      <c r="D93" s="107"/>
      <c r="E93" s="109"/>
      <c r="F93" s="26"/>
      <c r="G93" s="27"/>
      <c r="H93" s="28"/>
      <c r="I93" s="29">
        <f t="shared" si="1"/>
        <v>0</v>
      </c>
      <c r="K93" s="39"/>
    </row>
    <row r="94" spans="1:11" ht="15" hidden="1" customHeight="1">
      <c r="A94" s="107"/>
      <c r="B94" s="108"/>
      <c r="C94" s="108"/>
      <c r="D94" s="107"/>
      <c r="E94" s="109"/>
      <c r="F94" s="26"/>
      <c r="G94" s="27"/>
      <c r="H94" s="28"/>
      <c r="I94" s="29">
        <f t="shared" si="1"/>
        <v>0</v>
      </c>
      <c r="K94" s="39"/>
    </row>
    <row r="95" spans="1:11" ht="15" hidden="1" customHeight="1">
      <c r="A95" s="107"/>
      <c r="B95" s="108"/>
      <c r="C95" s="108"/>
      <c r="D95" s="107"/>
      <c r="E95" s="109"/>
      <c r="F95" s="26"/>
      <c r="G95" s="27"/>
      <c r="H95" s="28"/>
      <c r="I95" s="29">
        <f t="shared" si="1"/>
        <v>0</v>
      </c>
      <c r="K95" s="39"/>
    </row>
    <row r="96" spans="1:11" ht="15" hidden="1" customHeight="1">
      <c r="A96" s="107"/>
      <c r="B96" s="108"/>
      <c r="C96" s="108"/>
      <c r="D96" s="107"/>
      <c r="E96" s="109"/>
      <c r="F96" s="26"/>
      <c r="G96" s="27"/>
      <c r="H96" s="28"/>
      <c r="I96" s="29">
        <f t="shared" si="1"/>
        <v>0</v>
      </c>
      <c r="K96" s="39"/>
    </row>
    <row r="97" spans="1:11" ht="15" hidden="1" customHeight="1">
      <c r="A97" s="107"/>
      <c r="B97" s="108"/>
      <c r="C97" s="108"/>
      <c r="D97" s="107"/>
      <c r="E97" s="109"/>
      <c r="F97" s="26"/>
      <c r="G97" s="27"/>
      <c r="H97" s="28"/>
      <c r="I97" s="29">
        <f t="shared" si="1"/>
        <v>0</v>
      </c>
      <c r="K97" s="39"/>
    </row>
    <row r="98" spans="1:11" ht="15" hidden="1" customHeight="1">
      <c r="A98" s="107"/>
      <c r="B98" s="108"/>
      <c r="C98" s="108"/>
      <c r="D98" s="107"/>
      <c r="E98" s="109"/>
      <c r="F98" s="26"/>
      <c r="G98" s="27"/>
      <c r="H98" s="28"/>
      <c r="I98" s="29">
        <f t="shared" si="1"/>
        <v>0</v>
      </c>
      <c r="K98" s="39"/>
    </row>
    <row r="99" spans="1:11" ht="15" hidden="1" customHeight="1">
      <c r="A99" s="107"/>
      <c r="B99" s="108"/>
      <c r="C99" s="108"/>
      <c r="D99" s="107"/>
      <c r="E99" s="109"/>
      <c r="F99" s="26"/>
      <c r="G99" s="27"/>
      <c r="H99" s="28"/>
      <c r="I99" s="29">
        <f t="shared" si="1"/>
        <v>0</v>
      </c>
      <c r="K99" s="39"/>
    </row>
    <row r="100" spans="1:11" ht="15" hidden="1" customHeight="1">
      <c r="A100" s="107"/>
      <c r="B100" s="108"/>
      <c r="C100" s="108"/>
      <c r="D100" s="107"/>
      <c r="E100" s="109"/>
      <c r="F100" s="26"/>
      <c r="G100" s="27"/>
      <c r="H100" s="28"/>
      <c r="I100" s="29">
        <f t="shared" si="1"/>
        <v>0</v>
      </c>
      <c r="K100" s="39"/>
    </row>
    <row r="101" spans="1:11" ht="15" hidden="1" customHeight="1">
      <c r="A101" s="72" t="s">
        <v>34</v>
      </c>
      <c r="K101" s="39"/>
    </row>
    <row r="102" spans="1:11" ht="15" customHeight="1">
      <c r="K102" s="39"/>
    </row>
    <row r="103" spans="1:11" ht="15" customHeight="1">
      <c r="K103" s="39"/>
    </row>
  </sheetData>
  <sheetProtection formatCells="0" formatRows="0" insertRows="0" deleteRows="0"/>
  <mergeCells count="8">
    <mergeCell ref="A8:B8"/>
    <mergeCell ref="A1:I2"/>
    <mergeCell ref="K1:K7"/>
    <mergeCell ref="A3:B3"/>
    <mergeCell ref="A4:B4"/>
    <mergeCell ref="A5:B5"/>
    <mergeCell ref="A6:B6"/>
    <mergeCell ref="A7:B7"/>
  </mergeCells>
  <conditionalFormatting sqref="A17:I100">
    <cfRule type="notContainsBlanks" dxfId="44" priority="2">
      <formula>LEN(TRIM(A17))&gt;0</formula>
    </cfRule>
  </conditionalFormatting>
  <conditionalFormatting sqref="B17:B20 A17:A1048576">
    <cfRule type="duplicateValues" dxfId="43" priority="3"/>
  </conditionalFormatting>
  <conditionalFormatting sqref="B17:B20 A1:A1048576">
    <cfRule type="duplicateValues" dxfId="42" priority="1"/>
  </conditionalFormatting>
  <printOptions horizontalCentered="1"/>
  <pageMargins left="0.2" right="0.2" top="0.25" bottom="0.5" header="0.3" footer="0.3"/>
  <pageSetup orientation="landscape" r:id="rId1"/>
  <headerFooter>
    <oddFooter>&amp;C&amp;"-,Regular"&amp;11&amp;A  &amp;F</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B848CF-DF64-4E8A-B791-C2D3581DE61C}">
  <dimension ref="A1:H46"/>
  <sheetViews>
    <sheetView showGridLines="0" view="pageBreakPreview" zoomScale="60" zoomScaleNormal="100" workbookViewId="0">
      <selection activeCell="K49" sqref="K49"/>
    </sheetView>
  </sheetViews>
  <sheetFormatPr defaultRowHeight="15"/>
  <cols>
    <col min="8" max="8" width="18.1796875" customWidth="1"/>
  </cols>
  <sheetData>
    <row r="1" spans="1:8">
      <c r="A1" s="95"/>
      <c r="B1" s="96"/>
      <c r="C1" s="96"/>
      <c r="D1" s="96"/>
      <c r="E1" s="96"/>
      <c r="F1" s="96"/>
      <c r="G1" s="96"/>
      <c r="H1" s="97"/>
    </row>
    <row r="2" spans="1:8">
      <c r="A2" s="98"/>
      <c r="H2" s="99"/>
    </row>
    <row r="3" spans="1:8">
      <c r="A3" s="98"/>
      <c r="H3" s="99"/>
    </row>
    <row r="4" spans="1:8">
      <c r="A4" s="98"/>
      <c r="H4" s="99"/>
    </row>
    <row r="5" spans="1:8">
      <c r="A5" s="98"/>
      <c r="H5" s="99"/>
    </row>
    <row r="6" spans="1:8">
      <c r="A6" s="98"/>
      <c r="H6" s="99"/>
    </row>
    <row r="7" spans="1:8">
      <c r="A7" s="98"/>
      <c r="H7" s="99"/>
    </row>
    <row r="8" spans="1:8">
      <c r="A8" s="98"/>
      <c r="H8" s="99"/>
    </row>
    <row r="9" spans="1:8">
      <c r="A9" s="98"/>
      <c r="H9" s="99"/>
    </row>
    <row r="10" spans="1:8">
      <c r="A10" s="98"/>
      <c r="H10" s="99"/>
    </row>
    <row r="11" spans="1:8">
      <c r="A11" s="98"/>
      <c r="H11" s="99"/>
    </row>
    <row r="12" spans="1:8">
      <c r="A12" s="98"/>
      <c r="H12" s="99"/>
    </row>
    <row r="13" spans="1:8">
      <c r="A13" s="98"/>
      <c r="H13" s="99"/>
    </row>
    <row r="14" spans="1:8">
      <c r="A14" s="98"/>
      <c r="H14" s="99"/>
    </row>
    <row r="15" spans="1:8">
      <c r="A15" s="98"/>
      <c r="H15" s="99"/>
    </row>
    <row r="16" spans="1:8">
      <c r="A16" s="98"/>
      <c r="H16" s="99"/>
    </row>
    <row r="17" spans="1:8">
      <c r="A17" s="98"/>
      <c r="H17" s="99"/>
    </row>
    <row r="18" spans="1:8">
      <c r="A18" s="98"/>
      <c r="H18" s="99"/>
    </row>
    <row r="19" spans="1:8">
      <c r="A19" s="98"/>
      <c r="H19" s="99"/>
    </row>
    <row r="20" spans="1:8">
      <c r="A20" s="98"/>
      <c r="H20" s="99"/>
    </row>
    <row r="21" spans="1:8">
      <c r="A21" s="98"/>
      <c r="H21" s="99"/>
    </row>
    <row r="22" spans="1:8">
      <c r="A22" s="98"/>
      <c r="H22" s="99"/>
    </row>
    <row r="23" spans="1:8">
      <c r="A23" s="98"/>
      <c r="H23" s="99"/>
    </row>
    <row r="24" spans="1:8">
      <c r="A24" s="98"/>
      <c r="H24" s="99"/>
    </row>
    <row r="25" spans="1:8">
      <c r="A25" s="98"/>
      <c r="H25" s="99"/>
    </row>
    <row r="26" spans="1:8">
      <c r="A26" s="98"/>
      <c r="H26" s="99"/>
    </row>
    <row r="27" spans="1:8">
      <c r="A27" s="98"/>
      <c r="H27" s="99"/>
    </row>
    <row r="28" spans="1:8">
      <c r="A28" s="98"/>
      <c r="H28" s="99"/>
    </row>
    <row r="29" spans="1:8">
      <c r="A29" s="98"/>
      <c r="H29" s="99"/>
    </row>
    <row r="30" spans="1:8">
      <c r="A30" s="98"/>
      <c r="H30" s="99"/>
    </row>
    <row r="31" spans="1:8">
      <c r="A31" s="98"/>
      <c r="H31" s="99"/>
    </row>
    <row r="32" spans="1:8">
      <c r="A32" s="98"/>
      <c r="H32" s="99"/>
    </row>
    <row r="33" spans="1:8">
      <c r="A33" s="98"/>
      <c r="H33" s="99"/>
    </row>
    <row r="34" spans="1:8">
      <c r="A34" s="98"/>
      <c r="H34" s="99"/>
    </row>
    <row r="35" spans="1:8">
      <c r="A35" s="98"/>
      <c r="H35" s="99"/>
    </row>
    <row r="36" spans="1:8">
      <c r="A36" s="98"/>
      <c r="H36" s="99"/>
    </row>
    <row r="37" spans="1:8">
      <c r="A37" s="98"/>
      <c r="H37" s="99"/>
    </row>
    <row r="38" spans="1:8">
      <c r="A38" s="98"/>
      <c r="H38" s="99"/>
    </row>
    <row r="39" spans="1:8">
      <c r="A39" s="98"/>
      <c r="H39" s="99"/>
    </row>
    <row r="40" spans="1:8">
      <c r="A40" s="98"/>
      <c r="H40" s="99"/>
    </row>
    <row r="41" spans="1:8">
      <c r="A41" s="98"/>
      <c r="H41" s="99"/>
    </row>
    <row r="42" spans="1:8">
      <c r="A42" s="98"/>
      <c r="H42" s="99"/>
    </row>
    <row r="43" spans="1:8">
      <c r="A43" s="98"/>
      <c r="H43" s="99"/>
    </row>
    <row r="44" spans="1:8">
      <c r="A44" s="98"/>
      <c r="H44" s="99"/>
    </row>
    <row r="45" spans="1:8">
      <c r="A45" s="98"/>
      <c r="H45" s="99"/>
    </row>
    <row r="46" spans="1:8">
      <c r="A46" s="100"/>
      <c r="B46" s="101"/>
      <c r="C46" s="101"/>
      <c r="D46" s="101"/>
      <c r="E46" s="101"/>
      <c r="F46" s="101"/>
      <c r="G46" s="101"/>
      <c r="H46" s="102"/>
    </row>
  </sheetData>
  <printOptions horizontalCentered="1"/>
  <pageMargins left="0.17" right="0.25" top="0.3" bottom="0.75" header="0.3" footer="0.3"/>
  <pageSetup scale="105" orientation="portrait" r:id="rId1"/>
  <drawing r:id="rId2"/>
  <legacyDrawing r:id="rId3"/>
  <oleObjects>
    <mc:AlternateContent xmlns:mc="http://schemas.openxmlformats.org/markup-compatibility/2006">
      <mc:Choice Requires="x14">
        <oleObject progId="AcroExch.Document.DC" shapeId="4099" r:id="rId4">
          <objectPr defaultSize="0" autoPict="0" r:id="rId5">
            <anchor moveWithCells="1">
              <from>
                <xdr:col>0</xdr:col>
                <xdr:colOff>68580</xdr:colOff>
                <xdr:row>0</xdr:row>
                <xdr:rowOff>83820</xdr:rowOff>
              </from>
              <to>
                <xdr:col>7</xdr:col>
                <xdr:colOff>1402080</xdr:colOff>
                <xdr:row>45</xdr:row>
                <xdr:rowOff>137160</xdr:rowOff>
              </to>
            </anchor>
          </objectPr>
        </oleObject>
      </mc:Choice>
      <mc:Fallback>
        <oleObject progId="AcroExch.Document.DC" shapeId="4099"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0206E-4FC2-4D0C-A933-AB3D6A42DB9A}">
  <sheetPr>
    <pageSetUpPr fitToPage="1"/>
  </sheetPr>
  <dimension ref="A1:O42"/>
  <sheetViews>
    <sheetView view="pageBreakPreview" zoomScale="60" zoomScaleNormal="100" workbookViewId="0">
      <selection activeCell="A11" sqref="A11:XFD11"/>
    </sheetView>
  </sheetViews>
  <sheetFormatPr defaultColWidth="8.90625" defaultRowHeight="15.6"/>
  <cols>
    <col min="1" max="1" width="4.81640625" style="280" bestFit="1" customWidth="1"/>
    <col min="2" max="2" width="11.453125" style="277" customWidth="1"/>
    <col min="3" max="3" width="39.6328125" style="277" customWidth="1"/>
    <col min="4" max="5" width="15.90625" style="280" customWidth="1"/>
    <col min="6" max="6" width="7.90625" style="289" customWidth="1"/>
    <col min="7" max="7" width="8" style="289" customWidth="1"/>
    <col min="8" max="8" width="7.54296875" style="283" customWidth="1"/>
    <col min="9" max="9" width="1.36328125" style="277" customWidth="1"/>
    <col min="10" max="10" width="8.90625" style="278"/>
    <col min="11" max="11" width="9.81640625" style="279" bestFit="1" customWidth="1"/>
    <col min="12" max="12" width="8.90625" style="279"/>
    <col min="13" max="16384" width="8.90625" style="277"/>
  </cols>
  <sheetData>
    <row r="1" spans="1:15" ht="21.6" thickBot="1">
      <c r="A1" s="273"/>
      <c r="B1" s="274"/>
      <c r="C1" s="274"/>
      <c r="D1" s="273"/>
      <c r="E1" s="273"/>
      <c r="F1" s="275"/>
      <c r="G1" s="275"/>
      <c r="H1" s="276" t="s">
        <v>116</v>
      </c>
    </row>
    <row r="3" spans="1:15">
      <c r="B3" s="281" t="s">
        <v>117</v>
      </c>
      <c r="C3" s="282" t="s">
        <v>231</v>
      </c>
      <c r="D3" s="281" t="s">
        <v>118</v>
      </c>
      <c r="E3" s="281"/>
      <c r="F3" s="379">
        <f>$F$4-15</f>
        <v>44851</v>
      </c>
      <c r="G3" s="379"/>
    </row>
    <row r="4" spans="1:15">
      <c r="B4" s="281" t="s">
        <v>119</v>
      </c>
      <c r="C4" s="282"/>
      <c r="D4" s="281" t="s">
        <v>120</v>
      </c>
      <c r="E4" s="281"/>
      <c r="F4" s="379">
        <v>44866</v>
      </c>
      <c r="G4" s="379"/>
    </row>
    <row r="5" spans="1:15">
      <c r="B5" s="281" t="s">
        <v>121</v>
      </c>
      <c r="C5" s="282" t="s">
        <v>232</v>
      </c>
      <c r="D5" s="281" t="s">
        <v>122</v>
      </c>
      <c r="E5" s="281"/>
      <c r="F5" s="379">
        <v>44920</v>
      </c>
      <c r="G5" s="379"/>
    </row>
    <row r="6" spans="1:15">
      <c r="B6" s="281" t="s">
        <v>123</v>
      </c>
      <c r="C6" s="284" t="s">
        <v>233</v>
      </c>
      <c r="D6" s="281" t="s">
        <v>124</v>
      </c>
      <c r="E6" s="281"/>
      <c r="F6" s="380">
        <f>$F$4-15</f>
        <v>44851</v>
      </c>
      <c r="G6" s="380"/>
      <c r="O6" s="285"/>
    </row>
    <row r="7" spans="1:15">
      <c r="B7" s="281" t="s">
        <v>125</v>
      </c>
      <c r="C7" s="282" t="str">
        <f>H1</f>
        <v xml:space="preserve">Munce 2 Day Sale </v>
      </c>
      <c r="D7" s="286" t="s">
        <v>126</v>
      </c>
      <c r="E7" s="286"/>
      <c r="F7" s="379">
        <f ca="1">TODAY()</f>
        <v>44895</v>
      </c>
      <c r="G7" s="379"/>
    </row>
    <row r="8" spans="1:15">
      <c r="B8" s="281" t="s">
        <v>127</v>
      </c>
      <c r="C8" s="287" t="s">
        <v>128</v>
      </c>
      <c r="D8" s="281" t="s">
        <v>129</v>
      </c>
      <c r="E8" s="281"/>
      <c r="F8" s="381" t="str">
        <f ca="1">IF(F6&gt;=TODAY(),"90 days","NONE")</f>
        <v>NONE</v>
      </c>
      <c r="G8" s="381"/>
    </row>
    <row r="9" spans="1:15">
      <c r="A9" s="378" t="s">
        <v>130</v>
      </c>
      <c r="B9" s="378"/>
      <c r="C9" s="378"/>
      <c r="D9" s="378"/>
      <c r="E9" s="378"/>
      <c r="F9" s="378"/>
      <c r="G9" s="378"/>
      <c r="H9" s="378"/>
    </row>
    <row r="10" spans="1:15">
      <c r="A10" s="288" t="s">
        <v>131</v>
      </c>
    </row>
    <row r="11" spans="1:15" ht="15" thickBot="1">
      <c r="A11" s="290" t="s">
        <v>132</v>
      </c>
      <c r="B11" s="291" t="s">
        <v>29</v>
      </c>
      <c r="C11" s="291" t="s">
        <v>107</v>
      </c>
      <c r="D11" s="291" t="s">
        <v>133</v>
      </c>
      <c r="E11" s="291" t="s">
        <v>134</v>
      </c>
      <c r="F11" s="292" t="s">
        <v>135</v>
      </c>
      <c r="G11" s="293" t="s">
        <v>136</v>
      </c>
      <c r="H11" s="294" t="s">
        <v>101</v>
      </c>
      <c r="J11" s="295" t="s">
        <v>137</v>
      </c>
      <c r="K11" s="296" t="s">
        <v>138</v>
      </c>
      <c r="L11" s="297" t="s">
        <v>139</v>
      </c>
    </row>
    <row r="12" spans="1:15">
      <c r="A12" s="298"/>
      <c r="B12" s="299"/>
      <c r="C12" s="300"/>
      <c r="D12" s="298"/>
      <c r="E12" s="298"/>
      <c r="F12" s="301"/>
      <c r="G12" s="301"/>
      <c r="H12" s="302"/>
      <c r="J12" s="303"/>
      <c r="K12" s="304"/>
      <c r="L12" s="304"/>
    </row>
    <row r="13" spans="1:15">
      <c r="A13" s="305"/>
      <c r="B13" s="306" t="s">
        <v>140</v>
      </c>
      <c r="C13" s="307" t="s">
        <v>141</v>
      </c>
      <c r="D13" s="308" t="s">
        <v>142</v>
      </c>
      <c r="E13" s="309" t="s">
        <v>143</v>
      </c>
      <c r="F13" s="310">
        <v>24.99</v>
      </c>
      <c r="G13" s="311">
        <v>12.494999999999999</v>
      </c>
      <c r="H13" s="312">
        <f>IF(A13&gt;=4,0.64,IF(A13&lt;=3,0.45))</f>
        <v>0.45</v>
      </c>
      <c r="J13" s="313" t="str">
        <f t="shared" ref="J13:J35" si="0">IF(A13&gt;0,(1-(K13/(G13))),"")</f>
        <v/>
      </c>
      <c r="K13" s="314" t="str">
        <f t="shared" ref="K13:K35" si="1">IF(A13&gt;0,(F13*(1-H13)),"")</f>
        <v/>
      </c>
      <c r="L13" s="314" t="str">
        <f t="shared" ref="L13:L35" si="2">IF(A13&gt;0,(K13*A13),"")</f>
        <v/>
      </c>
    </row>
    <row r="14" spans="1:15">
      <c r="A14" s="305"/>
      <c r="B14" s="306" t="s">
        <v>144</v>
      </c>
      <c r="C14" s="307" t="s">
        <v>145</v>
      </c>
      <c r="D14" s="308" t="s">
        <v>142</v>
      </c>
      <c r="E14" s="309" t="s">
        <v>143</v>
      </c>
      <c r="F14" s="310">
        <v>18.989999999999998</v>
      </c>
      <c r="G14" s="311">
        <v>9.4949999999999992</v>
      </c>
      <c r="H14" s="312">
        <f>IF(A14&gt;=4,0.6,IF(A14&lt;=3,0.45))</f>
        <v>0.45</v>
      </c>
      <c r="J14" s="313" t="str">
        <f t="shared" si="0"/>
        <v/>
      </c>
      <c r="K14" s="314" t="str">
        <f t="shared" si="1"/>
        <v/>
      </c>
      <c r="L14" s="314" t="str">
        <f t="shared" si="2"/>
        <v/>
      </c>
    </row>
    <row r="15" spans="1:15">
      <c r="A15" s="305"/>
      <c r="B15" s="306" t="s">
        <v>146</v>
      </c>
      <c r="C15" s="307" t="s">
        <v>147</v>
      </c>
      <c r="D15" s="308" t="s">
        <v>142</v>
      </c>
      <c r="E15" s="309" t="s">
        <v>143</v>
      </c>
      <c r="F15" s="310">
        <v>28.99</v>
      </c>
      <c r="G15" s="311">
        <v>14.494999999999999</v>
      </c>
      <c r="H15" s="312">
        <f>IF(B15&gt;=4,0.64,IF(B15&lt;=3,0.45))</f>
        <v>0.64</v>
      </c>
      <c r="J15" s="313" t="str">
        <f t="shared" si="0"/>
        <v/>
      </c>
      <c r="K15" s="314" t="str">
        <f t="shared" si="1"/>
        <v/>
      </c>
      <c r="L15" s="314" t="str">
        <f t="shared" si="2"/>
        <v/>
      </c>
    </row>
    <row r="16" spans="1:15">
      <c r="A16" s="305"/>
      <c r="B16" s="315" t="s">
        <v>148</v>
      </c>
      <c r="C16" s="308" t="s">
        <v>149</v>
      </c>
      <c r="D16" s="308" t="s">
        <v>142</v>
      </c>
      <c r="E16" s="309" t="s">
        <v>143</v>
      </c>
      <c r="F16" s="310">
        <v>14.99</v>
      </c>
      <c r="G16" s="311">
        <v>7.4950000000000001</v>
      </c>
      <c r="H16" s="312">
        <f t="shared" ref="H16" si="3">IF(A16&gt;=4,0.64,IF(A16&lt;=3,0.45))</f>
        <v>0.45</v>
      </c>
      <c r="J16" s="313" t="str">
        <f t="shared" si="0"/>
        <v/>
      </c>
      <c r="K16" s="314" t="str">
        <f t="shared" si="1"/>
        <v/>
      </c>
      <c r="L16" s="314" t="str">
        <f t="shared" si="2"/>
        <v/>
      </c>
    </row>
    <row r="17" spans="1:12">
      <c r="A17" s="305"/>
      <c r="B17" s="306" t="s">
        <v>150</v>
      </c>
      <c r="C17" s="307" t="s">
        <v>151</v>
      </c>
      <c r="D17" s="308" t="s">
        <v>142</v>
      </c>
      <c r="E17" s="309" t="s">
        <v>143</v>
      </c>
      <c r="F17" s="310">
        <v>15.99</v>
      </c>
      <c r="G17" s="311">
        <v>7.9950000000000001</v>
      </c>
      <c r="H17" s="312">
        <f>IF(A17&gt;=4,0.64,IF(A17&lt;=3,0.45))</f>
        <v>0.45</v>
      </c>
      <c r="J17" s="313" t="str">
        <f t="shared" si="0"/>
        <v/>
      </c>
      <c r="K17" s="314" t="str">
        <f t="shared" si="1"/>
        <v/>
      </c>
      <c r="L17" s="314" t="str">
        <f t="shared" si="2"/>
        <v/>
      </c>
    </row>
    <row r="18" spans="1:12">
      <c r="A18" s="305"/>
      <c r="B18" s="306" t="s">
        <v>152</v>
      </c>
      <c r="C18" s="307" t="s">
        <v>153</v>
      </c>
      <c r="D18" s="308" t="s">
        <v>142</v>
      </c>
      <c r="E18" s="309" t="s">
        <v>143</v>
      </c>
      <c r="F18" s="310">
        <v>26.99</v>
      </c>
      <c r="G18" s="311">
        <v>13.494999999999999</v>
      </c>
      <c r="H18" s="312">
        <f>IF(B18&gt;=4,0.64,IF(B18&lt;=3,0.45))</f>
        <v>0.64</v>
      </c>
      <c r="J18" s="313" t="str">
        <f t="shared" si="0"/>
        <v/>
      </c>
      <c r="K18" s="314" t="str">
        <f t="shared" si="1"/>
        <v/>
      </c>
      <c r="L18" s="314" t="str">
        <f t="shared" si="2"/>
        <v/>
      </c>
    </row>
    <row r="19" spans="1:12">
      <c r="A19" s="305"/>
      <c r="B19" s="315" t="s">
        <v>154</v>
      </c>
      <c r="C19" s="308" t="s">
        <v>155</v>
      </c>
      <c r="D19" s="308" t="s">
        <v>142</v>
      </c>
      <c r="E19" s="309" t="s">
        <v>143</v>
      </c>
      <c r="F19" s="310">
        <v>18.989999999999998</v>
      </c>
      <c r="G19" s="311">
        <v>9.4949999999999992</v>
      </c>
      <c r="H19" s="312">
        <f t="shared" ref="H19:H22" si="4">IF(A19&gt;=4,0.64,IF(A19&lt;=3,0.45))</f>
        <v>0.45</v>
      </c>
      <c r="J19" s="313" t="str">
        <f t="shared" si="0"/>
        <v/>
      </c>
      <c r="K19" s="314" t="str">
        <f t="shared" si="1"/>
        <v/>
      </c>
      <c r="L19" s="314" t="str">
        <f t="shared" si="2"/>
        <v/>
      </c>
    </row>
    <row r="20" spans="1:12">
      <c r="A20" s="305"/>
      <c r="B20" s="315" t="s">
        <v>156</v>
      </c>
      <c r="C20" s="308" t="s">
        <v>157</v>
      </c>
      <c r="D20" s="308" t="s">
        <v>142</v>
      </c>
      <c r="E20" s="309" t="s">
        <v>143</v>
      </c>
      <c r="F20" s="310">
        <v>26.99</v>
      </c>
      <c r="G20" s="311">
        <v>13.494999999999999</v>
      </c>
      <c r="H20" s="312">
        <f t="shared" si="4"/>
        <v>0.45</v>
      </c>
      <c r="J20" s="313" t="str">
        <f t="shared" si="0"/>
        <v/>
      </c>
      <c r="K20" s="314" t="str">
        <f t="shared" si="1"/>
        <v/>
      </c>
      <c r="L20" s="314" t="str">
        <f t="shared" si="2"/>
        <v/>
      </c>
    </row>
    <row r="21" spans="1:12">
      <c r="A21" s="305"/>
      <c r="B21" s="306" t="s">
        <v>158</v>
      </c>
      <c r="C21" s="307" t="s">
        <v>159</v>
      </c>
      <c r="D21" s="308" t="s">
        <v>142</v>
      </c>
      <c r="E21" s="309" t="s">
        <v>143</v>
      </c>
      <c r="F21" s="310">
        <v>18.989999999999998</v>
      </c>
      <c r="G21" s="311">
        <v>9.4949999999999992</v>
      </c>
      <c r="H21" s="312">
        <f t="shared" si="4"/>
        <v>0.45</v>
      </c>
      <c r="J21" s="313" t="str">
        <f t="shared" si="0"/>
        <v/>
      </c>
      <c r="K21" s="314" t="str">
        <f t="shared" si="1"/>
        <v/>
      </c>
      <c r="L21" s="314" t="str">
        <f t="shared" si="2"/>
        <v/>
      </c>
    </row>
    <row r="22" spans="1:12">
      <c r="A22" s="305"/>
      <c r="B22" s="315" t="s">
        <v>160</v>
      </c>
      <c r="C22" s="308" t="s">
        <v>161</v>
      </c>
      <c r="D22" s="308" t="s">
        <v>142</v>
      </c>
      <c r="E22" s="309" t="s">
        <v>143</v>
      </c>
      <c r="F22" s="310">
        <v>24.99</v>
      </c>
      <c r="G22" s="311">
        <v>12.494999999999999</v>
      </c>
      <c r="H22" s="312">
        <f t="shared" si="4"/>
        <v>0.45</v>
      </c>
      <c r="J22" s="313" t="str">
        <f t="shared" si="0"/>
        <v/>
      </c>
      <c r="K22" s="314" t="str">
        <f t="shared" si="1"/>
        <v/>
      </c>
      <c r="L22" s="314" t="str">
        <f t="shared" si="2"/>
        <v/>
      </c>
    </row>
    <row r="23" spans="1:12">
      <c r="A23" s="305"/>
      <c r="B23" s="316" t="s">
        <v>162</v>
      </c>
      <c r="C23" s="308" t="s">
        <v>163</v>
      </c>
      <c r="D23" s="308" t="s">
        <v>142</v>
      </c>
      <c r="E23" s="309" t="s">
        <v>143</v>
      </c>
      <c r="F23" s="310">
        <v>28.99</v>
      </c>
      <c r="G23" s="311">
        <v>14.494999999999999</v>
      </c>
      <c r="H23" s="312">
        <f>IF(A23&gt;=4,0.6,IF(A23&lt;=3,0.45))</f>
        <v>0.45</v>
      </c>
      <c r="J23" s="313" t="str">
        <f t="shared" si="0"/>
        <v/>
      </c>
      <c r="K23" s="314" t="str">
        <f t="shared" si="1"/>
        <v/>
      </c>
      <c r="L23" s="314" t="str">
        <f t="shared" si="2"/>
        <v/>
      </c>
    </row>
    <row r="24" spans="1:12" ht="28.8">
      <c r="A24" s="305"/>
      <c r="B24" s="315" t="s">
        <v>164</v>
      </c>
      <c r="C24" s="308" t="s">
        <v>165</v>
      </c>
      <c r="D24" s="317" t="s">
        <v>166</v>
      </c>
      <c r="E24" s="309" t="s">
        <v>143</v>
      </c>
      <c r="F24" s="310">
        <v>79.989999999999995</v>
      </c>
      <c r="G24" s="311">
        <v>39.994999999999997</v>
      </c>
      <c r="H24" s="312">
        <f>IF(A24&gt;=2,0.6,IF(A24&lt;=3,0.45))</f>
        <v>0.45</v>
      </c>
      <c r="J24" s="313" t="str">
        <f t="shared" si="0"/>
        <v/>
      </c>
      <c r="K24" s="314" t="str">
        <f t="shared" si="1"/>
        <v/>
      </c>
      <c r="L24" s="314" t="str">
        <f t="shared" si="2"/>
        <v/>
      </c>
    </row>
    <row r="25" spans="1:12">
      <c r="A25" s="305"/>
      <c r="B25" s="306" t="s">
        <v>167</v>
      </c>
      <c r="C25" s="307" t="s">
        <v>168</v>
      </c>
      <c r="D25" s="317" t="s">
        <v>166</v>
      </c>
      <c r="E25" s="309" t="s">
        <v>143</v>
      </c>
      <c r="F25" s="310">
        <v>39.99</v>
      </c>
      <c r="G25" s="311">
        <v>19.995000000000001</v>
      </c>
      <c r="H25" s="312">
        <f>IF(A25&gt;=2,0.6,IF(A25&lt;=3,0.45))</f>
        <v>0.45</v>
      </c>
      <c r="J25" s="313" t="str">
        <f t="shared" si="0"/>
        <v/>
      </c>
      <c r="K25" s="314" t="str">
        <f t="shared" si="1"/>
        <v/>
      </c>
      <c r="L25" s="314" t="str">
        <f t="shared" si="2"/>
        <v/>
      </c>
    </row>
    <row r="26" spans="1:12" ht="28.8">
      <c r="A26" s="305"/>
      <c r="B26" s="306" t="s">
        <v>169</v>
      </c>
      <c r="C26" s="307" t="s">
        <v>170</v>
      </c>
      <c r="D26" s="317" t="s">
        <v>166</v>
      </c>
      <c r="E26" s="309" t="s">
        <v>143</v>
      </c>
      <c r="F26" s="310">
        <v>54.99</v>
      </c>
      <c r="G26" s="311">
        <v>27.495000000000001</v>
      </c>
      <c r="H26" s="312">
        <f>IF(A26&gt;=2,0.64,IF(A26&lt;=1,0.45))</f>
        <v>0.45</v>
      </c>
      <c r="J26" s="313" t="str">
        <f t="shared" si="0"/>
        <v/>
      </c>
      <c r="K26" s="314" t="str">
        <f t="shared" si="1"/>
        <v/>
      </c>
      <c r="L26" s="314" t="str">
        <f t="shared" si="2"/>
        <v/>
      </c>
    </row>
    <row r="27" spans="1:12" ht="28.8">
      <c r="A27" s="305"/>
      <c r="B27" s="306" t="s">
        <v>171</v>
      </c>
      <c r="C27" s="307" t="s">
        <v>172</v>
      </c>
      <c r="D27" s="317" t="s">
        <v>166</v>
      </c>
      <c r="E27" s="309" t="s">
        <v>143</v>
      </c>
      <c r="F27" s="310">
        <v>69.989999999999995</v>
      </c>
      <c r="G27" s="311">
        <v>34.994999999999997</v>
      </c>
      <c r="H27" s="312">
        <f>IF(A27&gt;=2,0.6,IF(A27&lt;=3,0.45))</f>
        <v>0.45</v>
      </c>
      <c r="J27" s="313" t="str">
        <f t="shared" si="0"/>
        <v/>
      </c>
      <c r="K27" s="314" t="str">
        <f t="shared" si="1"/>
        <v/>
      </c>
      <c r="L27" s="314" t="str">
        <f t="shared" si="2"/>
        <v/>
      </c>
    </row>
    <row r="28" spans="1:12">
      <c r="A28" s="305"/>
      <c r="B28" s="306" t="s">
        <v>173</v>
      </c>
      <c r="C28" s="307" t="s">
        <v>174</v>
      </c>
      <c r="D28" s="317" t="s">
        <v>166</v>
      </c>
      <c r="E28" s="309" t="s">
        <v>143</v>
      </c>
      <c r="F28" s="310">
        <v>59.99</v>
      </c>
      <c r="G28" s="311">
        <v>29.995000000000001</v>
      </c>
      <c r="H28" s="312">
        <f t="shared" ref="H28:H30" si="5">IF(A28&gt;=2,0.6,IF(A28&lt;=3,0.45))</f>
        <v>0.45</v>
      </c>
      <c r="J28" s="313" t="str">
        <f t="shared" si="0"/>
        <v/>
      </c>
      <c r="K28" s="314" t="str">
        <f t="shared" si="1"/>
        <v/>
      </c>
      <c r="L28" s="314" t="str">
        <f t="shared" si="2"/>
        <v/>
      </c>
    </row>
    <row r="29" spans="1:12" ht="28.8">
      <c r="A29" s="305"/>
      <c r="B29" s="306" t="s">
        <v>175</v>
      </c>
      <c r="C29" s="307" t="s">
        <v>176</v>
      </c>
      <c r="D29" s="317" t="s">
        <v>166</v>
      </c>
      <c r="E29" s="309" t="s">
        <v>143</v>
      </c>
      <c r="F29" s="310">
        <v>32.99</v>
      </c>
      <c r="G29" s="311">
        <v>16.495000000000001</v>
      </c>
      <c r="H29" s="312">
        <f t="shared" si="5"/>
        <v>0.45</v>
      </c>
      <c r="J29" s="313" t="str">
        <f t="shared" si="0"/>
        <v/>
      </c>
      <c r="K29" s="314" t="str">
        <f t="shared" si="1"/>
        <v/>
      </c>
      <c r="L29" s="314" t="str">
        <f t="shared" si="2"/>
        <v/>
      </c>
    </row>
    <row r="30" spans="1:12" ht="43.2">
      <c r="A30" s="305"/>
      <c r="B30" s="315" t="s">
        <v>177</v>
      </c>
      <c r="C30" s="308" t="s">
        <v>178</v>
      </c>
      <c r="D30" s="317" t="s">
        <v>166</v>
      </c>
      <c r="E30" s="309" t="s">
        <v>143</v>
      </c>
      <c r="F30" s="310">
        <v>39.99</v>
      </c>
      <c r="G30" s="311">
        <v>19.995000000000001</v>
      </c>
      <c r="H30" s="312">
        <f t="shared" si="5"/>
        <v>0.45</v>
      </c>
      <c r="J30" s="313" t="str">
        <f t="shared" si="0"/>
        <v/>
      </c>
      <c r="K30" s="314" t="str">
        <f t="shared" si="1"/>
        <v/>
      </c>
      <c r="L30" s="314" t="str">
        <f t="shared" si="2"/>
        <v/>
      </c>
    </row>
    <row r="31" spans="1:12">
      <c r="A31" s="305"/>
      <c r="B31" s="306" t="s">
        <v>179</v>
      </c>
      <c r="C31" s="307" t="s">
        <v>180</v>
      </c>
      <c r="D31" s="308" t="s">
        <v>142</v>
      </c>
      <c r="E31" s="309" t="s">
        <v>143</v>
      </c>
      <c r="F31" s="310">
        <v>24.99</v>
      </c>
      <c r="G31" s="311">
        <v>12.494999999999999</v>
      </c>
      <c r="H31" s="312">
        <f>IF(A31&gt;=4,0.6,IF(A31&lt;=3,0.45))</f>
        <v>0.45</v>
      </c>
      <c r="J31" s="313" t="str">
        <f t="shared" si="0"/>
        <v/>
      </c>
      <c r="K31" s="314" t="str">
        <f t="shared" si="1"/>
        <v/>
      </c>
      <c r="L31" s="314" t="str">
        <f t="shared" si="2"/>
        <v/>
      </c>
    </row>
    <row r="32" spans="1:12">
      <c r="A32" s="305"/>
      <c r="B32" s="306" t="s">
        <v>181</v>
      </c>
      <c r="C32" s="307" t="s">
        <v>182</v>
      </c>
      <c r="D32" s="308" t="s">
        <v>142</v>
      </c>
      <c r="E32" s="309" t="s">
        <v>143</v>
      </c>
      <c r="F32" s="310">
        <v>24.99</v>
      </c>
      <c r="G32" s="311">
        <v>12.494999999999999</v>
      </c>
      <c r="H32" s="312">
        <f t="shared" ref="H32" si="6">IF(A32&gt;=4,0.64,IF(A32&lt;=3,0.45))</f>
        <v>0.45</v>
      </c>
      <c r="J32" s="313" t="str">
        <f t="shared" si="0"/>
        <v/>
      </c>
      <c r="K32" s="314" t="str">
        <f t="shared" si="1"/>
        <v/>
      </c>
      <c r="L32" s="314" t="str">
        <f t="shared" si="2"/>
        <v/>
      </c>
    </row>
    <row r="33" spans="1:13">
      <c r="A33" s="305"/>
      <c r="B33" s="306" t="s">
        <v>183</v>
      </c>
      <c r="C33" s="307" t="s">
        <v>184</v>
      </c>
      <c r="D33" s="308" t="s">
        <v>142</v>
      </c>
      <c r="E33" s="309" t="s">
        <v>143</v>
      </c>
      <c r="F33" s="310">
        <v>22.99</v>
      </c>
      <c r="G33" s="311">
        <v>11.494999999999999</v>
      </c>
      <c r="H33" s="312">
        <f>IF(A33&gt;=4,0.58,IF(A33&lt;=3,0.45))</f>
        <v>0.45</v>
      </c>
      <c r="J33" s="313" t="str">
        <f t="shared" si="0"/>
        <v/>
      </c>
      <c r="K33" s="314" t="str">
        <f t="shared" si="1"/>
        <v/>
      </c>
      <c r="L33" s="314" t="str">
        <f t="shared" si="2"/>
        <v/>
      </c>
    </row>
    <row r="34" spans="1:13">
      <c r="A34" s="305"/>
      <c r="B34" s="306" t="s">
        <v>185</v>
      </c>
      <c r="C34" s="307" t="s">
        <v>186</v>
      </c>
      <c r="D34" s="308" t="s">
        <v>142</v>
      </c>
      <c r="E34" s="309" t="s">
        <v>143</v>
      </c>
      <c r="F34" s="310">
        <v>28.99</v>
      </c>
      <c r="G34" s="311">
        <v>14.494999999999999</v>
      </c>
      <c r="H34" s="312">
        <f>IF(A34&gt;=4,0.64,IF(A34&lt;=3,0.45))</f>
        <v>0.45</v>
      </c>
      <c r="J34" s="313" t="str">
        <f t="shared" si="0"/>
        <v/>
      </c>
      <c r="K34" s="314" t="str">
        <f t="shared" si="1"/>
        <v/>
      </c>
      <c r="L34" s="314" t="str">
        <f t="shared" si="2"/>
        <v/>
      </c>
    </row>
    <row r="35" spans="1:13" ht="16.2" thickBot="1">
      <c r="A35" s="305"/>
      <c r="B35" s="306"/>
      <c r="C35" s="318"/>
      <c r="D35" s="282"/>
      <c r="E35" s="282"/>
      <c r="F35" s="310"/>
      <c r="G35" s="311">
        <v>0</v>
      </c>
      <c r="H35" s="313"/>
      <c r="J35" s="313" t="str">
        <f t="shared" si="0"/>
        <v/>
      </c>
      <c r="K35" s="314" t="str">
        <f t="shared" si="1"/>
        <v/>
      </c>
      <c r="L35" s="314" t="str">
        <f t="shared" si="2"/>
        <v/>
      </c>
    </row>
    <row r="36" spans="1:13">
      <c r="A36" s="298"/>
      <c r="B36" s="299"/>
      <c r="C36" s="300" t="s">
        <v>187</v>
      </c>
      <c r="D36" s="298"/>
      <c r="E36" s="298"/>
      <c r="F36" s="301"/>
      <c r="G36" s="301"/>
      <c r="H36" s="302"/>
      <c r="J36" s="303"/>
      <c r="K36" s="304"/>
      <c r="L36" s="304"/>
    </row>
    <row r="37" spans="1:13">
      <c r="A37" s="305">
        <f>ROUNDUP(SUMIF($G$35:$G$35,G37,$A$35:$A$35)/14,0)</f>
        <v>0</v>
      </c>
      <c r="B37" s="319" t="s">
        <v>188</v>
      </c>
      <c r="C37" s="320" t="s">
        <v>189</v>
      </c>
      <c r="D37" s="305"/>
      <c r="E37" s="305"/>
      <c r="F37" s="321">
        <v>0</v>
      </c>
      <c r="G37" s="322" t="s">
        <v>190</v>
      </c>
      <c r="H37" s="323"/>
      <c r="J37" s="313"/>
      <c r="K37" s="314"/>
      <c r="L37" s="314"/>
    </row>
    <row r="38" spans="1:13">
      <c r="A38" s="305">
        <f>ROUNDUP(SUMIF($G$35:$G$35,G38,$A$35:$A$35)/14,0)</f>
        <v>0</v>
      </c>
      <c r="B38" s="319" t="s">
        <v>191</v>
      </c>
      <c r="C38" s="320" t="s">
        <v>192</v>
      </c>
      <c r="D38" s="305"/>
      <c r="E38" s="305"/>
      <c r="F38" s="321">
        <v>0</v>
      </c>
      <c r="G38" s="322" t="s">
        <v>193</v>
      </c>
      <c r="H38" s="323"/>
      <c r="J38" s="313"/>
      <c r="K38" s="314"/>
      <c r="L38" s="314"/>
    </row>
    <row r="39" spans="1:13">
      <c r="A39" s="305">
        <f>ROUNDUP(SUMIF($G$11:$G$36,G39,$A$11:$A$36)/14,0)</f>
        <v>0</v>
      </c>
      <c r="B39" s="320" t="s">
        <v>194</v>
      </c>
      <c r="C39" s="320" t="s">
        <v>195</v>
      </c>
      <c r="D39" s="305"/>
      <c r="E39" s="305"/>
      <c r="F39" s="321">
        <v>0</v>
      </c>
      <c r="G39" s="324">
        <v>9.9700000000000006</v>
      </c>
      <c r="H39" s="323"/>
      <c r="J39" s="313"/>
      <c r="K39" s="314"/>
      <c r="L39" s="314"/>
    </row>
    <row r="40" spans="1:13">
      <c r="A40" s="305">
        <f>ROUNDUP(SUMIF($G$11:$G$36,G40,$A$11:$A$36)/14,0)</f>
        <v>0</v>
      </c>
      <c r="B40" s="319" t="s">
        <v>196</v>
      </c>
      <c r="C40" s="320" t="s">
        <v>197</v>
      </c>
      <c r="D40" s="305"/>
      <c r="E40" s="305"/>
      <c r="F40" s="321">
        <v>0</v>
      </c>
      <c r="G40" s="324">
        <v>5</v>
      </c>
      <c r="H40" s="323"/>
      <c r="J40" s="313"/>
      <c r="K40" s="314"/>
      <c r="L40" s="314"/>
    </row>
    <row r="41" spans="1:13" s="330" customFormat="1" ht="18">
      <c r="A41" s="325"/>
      <c r="B41" s="326" t="s">
        <v>198</v>
      </c>
      <c r="C41" s="327">
        <f>SUM(A11:A36)</f>
        <v>0</v>
      </c>
      <c r="D41" s="325"/>
      <c r="E41" s="325"/>
      <c r="F41" s="328"/>
      <c r="G41" s="328"/>
      <c r="H41" s="329"/>
      <c r="J41" s="331" t="s">
        <v>199</v>
      </c>
      <c r="K41" s="332"/>
      <c r="L41" s="332"/>
      <c r="M41" s="277"/>
    </row>
    <row r="42" spans="1:13" s="330" customFormat="1" ht="18">
      <c r="A42" s="325"/>
      <c r="B42" s="333" t="s">
        <v>200</v>
      </c>
      <c r="C42" s="334">
        <f>SUM(L11:L36)</f>
        <v>0</v>
      </c>
      <c r="D42" s="325"/>
      <c r="E42" s="325"/>
      <c r="F42" s="328"/>
      <c r="G42" s="328"/>
      <c r="H42" s="329"/>
      <c r="J42" s="331" t="e">
        <f>AVERAGE(J12:J36)</f>
        <v>#DIV/0!</v>
      </c>
      <c r="K42" s="332"/>
      <c r="L42" s="332"/>
      <c r="M42" s="277"/>
    </row>
  </sheetData>
  <mergeCells count="7">
    <mergeCell ref="A9:H9"/>
    <mergeCell ref="F3:G3"/>
    <mergeCell ref="F4:G4"/>
    <mergeCell ref="F5:G5"/>
    <mergeCell ref="F6:G6"/>
    <mergeCell ref="F7:G7"/>
    <mergeCell ref="F8:G8"/>
  </mergeCells>
  <conditionalFormatting sqref="B19">
    <cfRule type="duplicateValues" dxfId="41" priority="6"/>
  </conditionalFormatting>
  <conditionalFormatting sqref="B19">
    <cfRule type="duplicateValues" dxfId="40" priority="5"/>
  </conditionalFormatting>
  <conditionalFormatting sqref="B20:B25 B1:B13 B30:B1048576 B17:B18">
    <cfRule type="duplicateValues" dxfId="39" priority="7"/>
  </conditionalFormatting>
  <conditionalFormatting sqref="B26:B29">
    <cfRule type="duplicateValues" dxfId="38" priority="4"/>
  </conditionalFormatting>
  <conditionalFormatting sqref="B16">
    <cfRule type="duplicateValues" dxfId="37" priority="2"/>
  </conditionalFormatting>
  <conditionalFormatting sqref="B16">
    <cfRule type="duplicateValues" dxfId="36" priority="1"/>
  </conditionalFormatting>
  <conditionalFormatting sqref="B14:B15">
    <cfRule type="duplicateValues" dxfId="35" priority="3"/>
  </conditionalFormatting>
  <pageMargins left="0.25" right="0.25" top="0.3" bottom="0.31" header="0.3" footer="0.3"/>
  <pageSetup fitToHeight="0"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7C4E3B-4AEC-4EC2-83E3-C6072B73E62E}">
  <dimension ref="A1:K59"/>
  <sheetViews>
    <sheetView workbookViewId="0">
      <selection sqref="A1:K59"/>
    </sheetView>
  </sheetViews>
  <sheetFormatPr defaultRowHeight="15"/>
  <sheetData>
    <row r="1" spans="1:11" ht="21">
      <c r="C1" s="388"/>
      <c r="D1" s="388"/>
      <c r="E1" s="388"/>
      <c r="F1" s="389"/>
      <c r="G1" s="389"/>
      <c r="H1" s="389"/>
      <c r="I1" s="389"/>
      <c r="J1" s="389" t="s">
        <v>201</v>
      </c>
    </row>
    <row r="2" spans="1:11" ht="21.6" thickBot="1">
      <c r="A2" s="390"/>
      <c r="B2" s="390"/>
      <c r="C2" s="391"/>
      <c r="D2" s="391"/>
      <c r="E2" s="391"/>
      <c r="F2" s="392"/>
      <c r="G2" s="392"/>
      <c r="H2" s="392"/>
      <c r="I2" s="392"/>
      <c r="J2" s="392" t="s">
        <v>202</v>
      </c>
      <c r="K2" s="241"/>
    </row>
    <row r="3" spans="1:11" ht="16.2">
      <c r="A3" s="335"/>
      <c r="B3" s="336"/>
      <c r="C3" s="393"/>
      <c r="D3" s="393"/>
      <c r="E3" s="393"/>
      <c r="F3" s="394"/>
      <c r="G3" s="395"/>
      <c r="H3" s="395"/>
      <c r="I3" s="396"/>
      <c r="J3" s="396"/>
      <c r="K3" s="241"/>
    </row>
    <row r="4" spans="1:11">
      <c r="A4" s="242" t="s">
        <v>203</v>
      </c>
      <c r="B4" s="382" t="s">
        <v>204</v>
      </c>
      <c r="C4" s="382"/>
      <c r="D4" s="382"/>
      <c r="E4" s="382"/>
      <c r="F4" s="382"/>
      <c r="G4" s="382"/>
      <c r="H4" s="382"/>
      <c r="I4" s="382"/>
      <c r="J4" s="382"/>
      <c r="K4" s="241"/>
    </row>
    <row r="5" spans="1:11" ht="16.2">
      <c r="A5" s="243" t="s">
        <v>205</v>
      </c>
      <c r="B5" s="337">
        <f ca="1">TODAY()</f>
        <v>44895</v>
      </c>
      <c r="C5" s="397"/>
      <c r="D5" s="398"/>
      <c r="E5" s="399" t="s">
        <v>206</v>
      </c>
      <c r="F5" s="399"/>
      <c r="G5" s="400"/>
      <c r="H5" s="397"/>
      <c r="I5" s="397"/>
      <c r="J5" s="397"/>
      <c r="K5" s="244"/>
    </row>
    <row r="6" spans="1:11" ht="16.2">
      <c r="A6" s="245"/>
      <c r="B6" s="246"/>
      <c r="C6" s="401"/>
      <c r="D6" s="402"/>
      <c r="E6" s="402"/>
      <c r="F6" s="402"/>
      <c r="G6" s="402"/>
      <c r="H6" s="402"/>
      <c r="I6" s="403"/>
      <c r="J6" s="402"/>
      <c r="K6" s="244"/>
    </row>
    <row r="7" spans="1:11" ht="16.2">
      <c r="A7" s="243" t="s">
        <v>123</v>
      </c>
      <c r="B7" s="338" t="s">
        <v>6</v>
      </c>
      <c r="C7" s="397"/>
      <c r="D7" s="398"/>
      <c r="E7" s="402"/>
      <c r="F7" s="404" t="s">
        <v>207</v>
      </c>
      <c r="G7" s="405">
        <v>0</v>
      </c>
      <c r="H7" s="400"/>
      <c r="I7" s="405"/>
      <c r="J7" s="405"/>
      <c r="K7" s="244"/>
    </row>
    <row r="8" spans="1:11" ht="16.2">
      <c r="A8" s="245"/>
      <c r="B8" s="246"/>
      <c r="C8" s="401"/>
      <c r="D8" s="402"/>
      <c r="E8" s="402"/>
      <c r="F8" s="402"/>
      <c r="G8" s="402"/>
      <c r="H8" s="402"/>
      <c r="I8" s="406"/>
      <c r="J8" s="402"/>
      <c r="K8" s="244"/>
    </row>
    <row r="9" spans="1:11" ht="16.2">
      <c r="A9" s="243" t="s">
        <v>121</v>
      </c>
      <c r="B9" s="338" t="s">
        <v>11</v>
      </c>
      <c r="C9" s="397"/>
      <c r="D9" s="398"/>
      <c r="E9" s="402"/>
      <c r="F9" s="404" t="s">
        <v>208</v>
      </c>
      <c r="G9" s="400" t="s">
        <v>209</v>
      </c>
      <c r="H9" s="400"/>
      <c r="I9" s="400"/>
      <c r="J9" s="405"/>
      <c r="K9" s="244"/>
    </row>
    <row r="10" spans="1:11">
      <c r="A10" s="247"/>
      <c r="B10" s="248"/>
      <c r="C10" s="407"/>
      <c r="D10" s="407"/>
      <c r="E10" s="407"/>
      <c r="F10" s="408"/>
      <c r="G10" s="409"/>
      <c r="H10" s="409"/>
      <c r="I10" s="410"/>
      <c r="J10" s="402"/>
      <c r="K10" s="241"/>
    </row>
    <row r="11" spans="1:11" ht="16.2">
      <c r="A11" s="383" t="s">
        <v>210</v>
      </c>
      <c r="B11" s="383"/>
      <c r="C11" s="383"/>
      <c r="D11" s="383"/>
      <c r="E11" s="383"/>
      <c r="F11" s="383"/>
      <c r="G11" s="383"/>
      <c r="H11" s="383"/>
      <c r="I11" s="383"/>
      <c r="J11" s="383"/>
      <c r="K11" s="244"/>
    </row>
    <row r="12" spans="1:11" ht="25.2">
      <c r="A12" s="249" t="s">
        <v>29</v>
      </c>
      <c r="B12" s="249" t="s">
        <v>107</v>
      </c>
      <c r="C12" s="250" t="s">
        <v>211</v>
      </c>
      <c r="D12" s="250" t="s">
        <v>212</v>
      </c>
      <c r="E12" s="250" t="s">
        <v>136</v>
      </c>
      <c r="F12" s="250" t="s">
        <v>213</v>
      </c>
      <c r="G12" s="250" t="s">
        <v>134</v>
      </c>
      <c r="H12" s="250" t="s">
        <v>214</v>
      </c>
      <c r="I12" s="250" t="s">
        <v>215</v>
      </c>
      <c r="J12" s="250" t="s">
        <v>216</v>
      </c>
      <c r="K12" s="244"/>
    </row>
    <row r="13" spans="1:11" ht="28.8">
      <c r="A13" s="411" t="s">
        <v>140</v>
      </c>
      <c r="B13" s="412" t="s">
        <v>141</v>
      </c>
      <c r="C13" s="251">
        <v>1</v>
      </c>
      <c r="D13" s="413">
        <v>24.99</v>
      </c>
      <c r="E13" s="414">
        <v>12.494999999999999</v>
      </c>
      <c r="F13" s="252">
        <v>0.64</v>
      </c>
      <c r="G13" s="253">
        <v>0.7</v>
      </c>
      <c r="H13" s="254">
        <v>8.9963999999999995</v>
      </c>
      <c r="I13" s="254">
        <v>7.4970000000000008</v>
      </c>
      <c r="J13" s="415">
        <v>1.4993999999999987</v>
      </c>
      <c r="K13" s="255"/>
    </row>
    <row r="14" spans="1:11" ht="43.2">
      <c r="A14" s="411" t="s">
        <v>144</v>
      </c>
      <c r="B14" s="412" t="s">
        <v>145</v>
      </c>
      <c r="C14" s="251">
        <v>1</v>
      </c>
      <c r="D14" s="413">
        <v>18.989999999999998</v>
      </c>
      <c r="E14" s="414">
        <v>9.4949999999999992</v>
      </c>
      <c r="F14" s="252">
        <v>0.6</v>
      </c>
      <c r="G14" s="253">
        <v>0.7</v>
      </c>
      <c r="H14" s="254">
        <v>7.5960000000000001</v>
      </c>
      <c r="I14" s="254">
        <v>5.6970000000000001</v>
      </c>
      <c r="J14" s="415">
        <v>1.899</v>
      </c>
      <c r="K14" s="255"/>
    </row>
    <row r="15" spans="1:11" ht="28.8">
      <c r="A15" s="411" t="s">
        <v>146</v>
      </c>
      <c r="B15" s="412" t="s">
        <v>147</v>
      </c>
      <c r="C15" s="251">
        <v>1</v>
      </c>
      <c r="D15" s="413">
        <v>28.99</v>
      </c>
      <c r="E15" s="414">
        <v>14.494999999999999</v>
      </c>
      <c r="F15" s="252">
        <v>0.64</v>
      </c>
      <c r="G15" s="253">
        <v>0.7</v>
      </c>
      <c r="H15" s="254">
        <v>10.436399999999999</v>
      </c>
      <c r="I15" s="254">
        <v>8.697000000000001</v>
      </c>
      <c r="J15" s="415">
        <v>1.7393999999999981</v>
      </c>
      <c r="K15" s="255"/>
    </row>
    <row r="16" spans="1:11" ht="30">
      <c r="A16" s="416" t="s">
        <v>148</v>
      </c>
      <c r="B16" s="417" t="s">
        <v>149</v>
      </c>
      <c r="C16" s="251">
        <v>1</v>
      </c>
      <c r="D16" s="413">
        <v>14.99</v>
      </c>
      <c r="E16" s="414">
        <v>7.4950000000000001</v>
      </c>
      <c r="F16" s="252">
        <v>0.64</v>
      </c>
      <c r="G16" s="253">
        <v>0.7</v>
      </c>
      <c r="H16" s="254">
        <v>5.3963999999999999</v>
      </c>
      <c r="I16" s="254">
        <v>4.4970000000000008</v>
      </c>
      <c r="J16" s="415">
        <v>0.89939999999999909</v>
      </c>
      <c r="K16" s="255"/>
    </row>
    <row r="17" spans="1:11" ht="90">
      <c r="A17" s="416" t="s">
        <v>150</v>
      </c>
      <c r="B17" s="417" t="s">
        <v>151</v>
      </c>
      <c r="C17" s="251">
        <v>1</v>
      </c>
      <c r="D17" s="413">
        <v>15.99</v>
      </c>
      <c r="E17" s="414">
        <v>7.9950000000000001</v>
      </c>
      <c r="F17" s="252">
        <v>0.64</v>
      </c>
      <c r="G17" s="253">
        <v>0.7</v>
      </c>
      <c r="H17" s="254">
        <v>5.7564000000000002</v>
      </c>
      <c r="I17" s="254">
        <v>4.7970000000000006</v>
      </c>
      <c r="J17" s="415">
        <v>0.95939999999999959</v>
      </c>
      <c r="K17" s="255"/>
    </row>
    <row r="18" spans="1:11" ht="28.8">
      <c r="A18" s="411" t="s">
        <v>152</v>
      </c>
      <c r="B18" s="412" t="s">
        <v>153</v>
      </c>
      <c r="C18" s="251">
        <v>1</v>
      </c>
      <c r="D18" s="413">
        <v>26.99</v>
      </c>
      <c r="E18" s="414">
        <v>13.494999999999999</v>
      </c>
      <c r="F18" s="252">
        <v>0.64</v>
      </c>
      <c r="G18" s="253">
        <v>0.7</v>
      </c>
      <c r="H18" s="254">
        <v>9.7163999999999984</v>
      </c>
      <c r="I18" s="254">
        <v>8.0970000000000013</v>
      </c>
      <c r="J18" s="415">
        <v>1.6193999999999971</v>
      </c>
      <c r="K18" s="255"/>
    </row>
    <row r="19" spans="1:11" ht="60">
      <c r="A19" s="416" t="s">
        <v>154</v>
      </c>
      <c r="B19" s="417" t="s">
        <v>155</v>
      </c>
      <c r="C19" s="251">
        <v>1</v>
      </c>
      <c r="D19" s="413">
        <v>18.989999999999998</v>
      </c>
      <c r="E19" s="414">
        <v>9.4949999999999992</v>
      </c>
      <c r="F19" s="252">
        <v>0.64</v>
      </c>
      <c r="G19" s="253">
        <v>0.7</v>
      </c>
      <c r="H19" s="254">
        <v>6.8363999999999994</v>
      </c>
      <c r="I19" s="254">
        <v>5.6970000000000001</v>
      </c>
      <c r="J19" s="415">
        <v>1.1393999999999993</v>
      </c>
      <c r="K19" s="255"/>
    </row>
    <row r="20" spans="1:11" ht="60">
      <c r="A20" s="418" t="s">
        <v>156</v>
      </c>
      <c r="B20" s="417" t="s">
        <v>157</v>
      </c>
      <c r="C20" s="251">
        <v>1</v>
      </c>
      <c r="D20" s="413">
        <v>26.99</v>
      </c>
      <c r="E20" s="414">
        <v>13.494999999999999</v>
      </c>
      <c r="F20" s="252">
        <v>0.64</v>
      </c>
      <c r="G20" s="253">
        <v>0.7</v>
      </c>
      <c r="H20" s="254">
        <v>9.7163999999999984</v>
      </c>
      <c r="I20" s="254">
        <v>8.0970000000000013</v>
      </c>
      <c r="J20" s="415">
        <v>1.6193999999999971</v>
      </c>
      <c r="K20" s="255"/>
    </row>
    <row r="21" spans="1:11" ht="75">
      <c r="A21" s="416" t="s">
        <v>158</v>
      </c>
      <c r="B21" s="417" t="s">
        <v>159</v>
      </c>
      <c r="C21" s="251">
        <v>1</v>
      </c>
      <c r="D21" s="413">
        <v>18.989999999999998</v>
      </c>
      <c r="E21" s="414">
        <v>9.4949999999999992</v>
      </c>
      <c r="F21" s="252">
        <v>0.64</v>
      </c>
      <c r="G21" s="253">
        <v>0.7</v>
      </c>
      <c r="H21" s="254">
        <v>6.8363999999999994</v>
      </c>
      <c r="I21" s="254">
        <v>5.6970000000000001</v>
      </c>
      <c r="J21" s="415">
        <v>1.1393999999999993</v>
      </c>
      <c r="K21" s="255"/>
    </row>
    <row r="22" spans="1:11" ht="43.2">
      <c r="A22" s="411" t="s">
        <v>160</v>
      </c>
      <c r="B22" s="412" t="s">
        <v>161</v>
      </c>
      <c r="C22" s="251">
        <v>1</v>
      </c>
      <c r="D22" s="413">
        <v>24.99</v>
      </c>
      <c r="E22" s="414">
        <v>12.494999999999999</v>
      </c>
      <c r="F22" s="252">
        <v>0.64</v>
      </c>
      <c r="G22" s="253">
        <v>0.7</v>
      </c>
      <c r="H22" s="254">
        <v>8.9963999999999995</v>
      </c>
      <c r="I22" s="254">
        <v>7.4970000000000008</v>
      </c>
      <c r="J22" s="415">
        <v>1.4993999999999987</v>
      </c>
      <c r="K22" s="255"/>
    </row>
    <row r="23" spans="1:11" ht="28.8">
      <c r="A23" s="411" t="s">
        <v>162</v>
      </c>
      <c r="B23" s="412" t="s">
        <v>163</v>
      </c>
      <c r="C23" s="251">
        <v>1</v>
      </c>
      <c r="D23" s="413">
        <v>28.99</v>
      </c>
      <c r="E23" s="414">
        <v>14.494999999999999</v>
      </c>
      <c r="F23" s="252">
        <v>0.6</v>
      </c>
      <c r="G23" s="253">
        <v>0.7</v>
      </c>
      <c r="H23" s="254">
        <v>11.596</v>
      </c>
      <c r="I23" s="254">
        <v>8.697000000000001</v>
      </c>
      <c r="J23" s="415">
        <v>2.8989999999999991</v>
      </c>
      <c r="K23" s="255"/>
    </row>
    <row r="24" spans="1:11" ht="144">
      <c r="A24" s="411" t="s">
        <v>164</v>
      </c>
      <c r="B24" s="412" t="s">
        <v>165</v>
      </c>
      <c r="C24" s="251">
        <v>1</v>
      </c>
      <c r="D24" s="413">
        <v>79.989999999999995</v>
      </c>
      <c r="E24" s="414">
        <v>39.994999999999997</v>
      </c>
      <c r="F24" s="252">
        <v>0.6</v>
      </c>
      <c r="G24" s="253">
        <v>0.7</v>
      </c>
      <c r="H24" s="254">
        <v>31.995999999999999</v>
      </c>
      <c r="I24" s="254">
        <v>23.997000000000003</v>
      </c>
      <c r="J24" s="415">
        <v>7.9989999999999952</v>
      </c>
      <c r="K24" s="255"/>
    </row>
    <row r="25" spans="1:11" ht="72">
      <c r="A25" s="411" t="s">
        <v>167</v>
      </c>
      <c r="B25" s="412" t="s">
        <v>168</v>
      </c>
      <c r="C25" s="251">
        <v>1</v>
      </c>
      <c r="D25" s="413">
        <v>39.99</v>
      </c>
      <c r="E25" s="414">
        <v>19.995000000000001</v>
      </c>
      <c r="F25" s="252">
        <v>0.6</v>
      </c>
      <c r="G25" s="253">
        <v>0.7</v>
      </c>
      <c r="H25" s="254">
        <v>15.996000000000002</v>
      </c>
      <c r="I25" s="254">
        <v>11.997000000000002</v>
      </c>
      <c r="J25" s="415">
        <v>3.9990000000000006</v>
      </c>
      <c r="K25" s="255"/>
    </row>
    <row r="26" spans="1:11" ht="129.6">
      <c r="A26" s="411" t="s">
        <v>169</v>
      </c>
      <c r="B26" s="412" t="s">
        <v>170</v>
      </c>
      <c r="C26" s="251">
        <v>1</v>
      </c>
      <c r="D26" s="413">
        <v>54.99</v>
      </c>
      <c r="E26" s="414">
        <v>27.495000000000001</v>
      </c>
      <c r="F26" s="252">
        <v>0.64</v>
      </c>
      <c r="G26" s="253">
        <v>0.7</v>
      </c>
      <c r="H26" s="254">
        <v>19.796399999999998</v>
      </c>
      <c r="I26" s="254">
        <v>16.497000000000003</v>
      </c>
      <c r="J26" s="415">
        <v>3.299399999999995</v>
      </c>
      <c r="K26" s="255"/>
    </row>
    <row r="27" spans="1:11" ht="225">
      <c r="A27" s="416" t="s">
        <v>171</v>
      </c>
      <c r="B27" s="417" t="s">
        <v>172</v>
      </c>
      <c r="C27" s="251">
        <v>1</v>
      </c>
      <c r="D27" s="413">
        <v>69.989999999999995</v>
      </c>
      <c r="E27" s="414">
        <v>34.994999999999997</v>
      </c>
      <c r="F27" s="252">
        <v>0.6</v>
      </c>
      <c r="G27" s="253">
        <v>0.7</v>
      </c>
      <c r="H27" s="254">
        <v>27.995999999999999</v>
      </c>
      <c r="I27" s="254">
        <v>20.997</v>
      </c>
      <c r="J27" s="415">
        <v>6.9989999999999988</v>
      </c>
      <c r="K27" s="255"/>
    </row>
    <row r="28" spans="1:11" ht="86.4">
      <c r="A28" s="411" t="s">
        <v>173</v>
      </c>
      <c r="B28" s="412" t="s">
        <v>174</v>
      </c>
      <c r="C28" s="251">
        <v>1</v>
      </c>
      <c r="D28" s="413">
        <v>59.99</v>
      </c>
      <c r="E28" s="414">
        <v>29.995000000000001</v>
      </c>
      <c r="F28" s="252">
        <v>0.6</v>
      </c>
      <c r="G28" s="253">
        <v>0.7</v>
      </c>
      <c r="H28" s="254">
        <v>23.996000000000002</v>
      </c>
      <c r="I28" s="254">
        <v>17.997000000000003</v>
      </c>
      <c r="J28" s="415">
        <v>5.9989999999999988</v>
      </c>
      <c r="K28" s="255"/>
    </row>
    <row r="29" spans="1:11" ht="115.2">
      <c r="A29" s="411" t="s">
        <v>175</v>
      </c>
      <c r="B29" s="412" t="s">
        <v>176</v>
      </c>
      <c r="C29" s="251">
        <v>1</v>
      </c>
      <c r="D29" s="413">
        <v>32.99</v>
      </c>
      <c r="E29" s="414">
        <v>16.495000000000001</v>
      </c>
      <c r="F29" s="252">
        <v>0.6</v>
      </c>
      <c r="G29" s="253">
        <v>0.7</v>
      </c>
      <c r="H29" s="254">
        <v>13.196000000000002</v>
      </c>
      <c r="I29" s="254">
        <v>9.897000000000002</v>
      </c>
      <c r="J29" s="415">
        <v>3.2989999999999995</v>
      </c>
      <c r="K29" s="255"/>
    </row>
    <row r="30" spans="1:11" ht="201.6">
      <c r="A30" s="411" t="s">
        <v>177</v>
      </c>
      <c r="B30" s="412" t="s">
        <v>178</v>
      </c>
      <c r="C30" s="251">
        <v>1</v>
      </c>
      <c r="D30" s="413">
        <v>39.99</v>
      </c>
      <c r="E30" s="414">
        <v>19.995000000000001</v>
      </c>
      <c r="F30" s="252">
        <v>0.6</v>
      </c>
      <c r="G30" s="253">
        <v>0.7</v>
      </c>
      <c r="H30" s="254">
        <v>15.996000000000002</v>
      </c>
      <c r="I30" s="254">
        <v>11.997000000000002</v>
      </c>
      <c r="J30" s="415">
        <v>3.9990000000000006</v>
      </c>
      <c r="K30" s="255"/>
    </row>
    <row r="31" spans="1:11" ht="28.8">
      <c r="A31" s="411" t="s">
        <v>179</v>
      </c>
      <c r="B31" s="412" t="s">
        <v>180</v>
      </c>
      <c r="C31" s="419">
        <v>1</v>
      </c>
      <c r="D31" s="413">
        <v>24.99</v>
      </c>
      <c r="E31" s="414">
        <v>12.494999999999999</v>
      </c>
      <c r="F31" s="420">
        <v>0.6</v>
      </c>
      <c r="G31" s="421">
        <v>0.7</v>
      </c>
      <c r="H31" s="422">
        <v>9.9960000000000004</v>
      </c>
      <c r="I31" s="422">
        <v>7.4970000000000008</v>
      </c>
      <c r="J31" s="422">
        <v>2.4989999999999997</v>
      </c>
      <c r="K31" s="255"/>
    </row>
    <row r="32" spans="1:11">
      <c r="A32" s="418" t="s">
        <v>181</v>
      </c>
      <c r="B32" s="423" t="s">
        <v>182</v>
      </c>
      <c r="C32" s="419">
        <v>1</v>
      </c>
      <c r="D32" s="424">
        <v>24.99</v>
      </c>
      <c r="E32" s="424">
        <v>12.494999999999999</v>
      </c>
      <c r="F32" s="420">
        <v>0.64</v>
      </c>
      <c r="G32" s="425">
        <v>0.7</v>
      </c>
      <c r="H32" s="422">
        <v>8.9963999999999995</v>
      </c>
      <c r="I32" s="422">
        <v>7.4970000000000008</v>
      </c>
      <c r="J32" s="422">
        <v>1.4993999999999987</v>
      </c>
      <c r="K32" s="255"/>
    </row>
    <row r="33" spans="1:11" ht="45">
      <c r="A33" s="418" t="s">
        <v>183</v>
      </c>
      <c r="B33" s="426" t="s">
        <v>184</v>
      </c>
      <c r="C33" s="419">
        <v>1</v>
      </c>
      <c r="D33" s="424">
        <v>22.99</v>
      </c>
      <c r="E33" s="424">
        <v>11.494999999999999</v>
      </c>
      <c r="F33" s="420">
        <v>0.57999999999999996</v>
      </c>
      <c r="G33" s="425">
        <v>0.7</v>
      </c>
      <c r="H33" s="422">
        <v>9.655800000000001</v>
      </c>
      <c r="I33" s="422">
        <v>6.8970000000000002</v>
      </c>
      <c r="J33" s="422">
        <v>2.7588000000000008</v>
      </c>
      <c r="K33" s="255"/>
    </row>
    <row r="34" spans="1:11" ht="30">
      <c r="A34" s="418" t="s">
        <v>185</v>
      </c>
      <c r="B34" s="426" t="s">
        <v>186</v>
      </c>
      <c r="C34" s="419">
        <v>1</v>
      </c>
      <c r="D34" s="424">
        <v>28.99</v>
      </c>
      <c r="E34" s="424">
        <v>14.494999999999999</v>
      </c>
      <c r="F34" s="420">
        <v>0.64</v>
      </c>
      <c r="G34" s="425">
        <v>0.7</v>
      </c>
      <c r="H34" s="422">
        <v>10.436399999999999</v>
      </c>
      <c r="I34" s="422">
        <v>8.697000000000001</v>
      </c>
      <c r="J34" s="422">
        <v>1.7393999999999981</v>
      </c>
      <c r="K34" s="255"/>
    </row>
    <row r="35" spans="1:11">
      <c r="A35" s="418"/>
      <c r="B35" s="426"/>
      <c r="C35" s="419"/>
      <c r="D35" s="424"/>
      <c r="E35" s="424"/>
      <c r="F35" s="420"/>
      <c r="G35" s="425"/>
      <c r="H35" s="422"/>
      <c r="I35" s="422"/>
      <c r="J35" s="422"/>
      <c r="K35" s="255"/>
    </row>
    <row r="36" spans="1:11">
      <c r="A36" s="418"/>
      <c r="B36" s="423"/>
      <c r="C36" s="251"/>
      <c r="D36" s="427"/>
      <c r="E36" s="427"/>
      <c r="F36" s="252"/>
      <c r="G36" s="428"/>
      <c r="H36" s="254"/>
      <c r="I36" s="254"/>
      <c r="J36" s="415"/>
      <c r="K36" s="255"/>
    </row>
    <row r="37" spans="1:11">
      <c r="A37" s="418"/>
      <c r="B37" s="423"/>
      <c r="C37" s="251"/>
      <c r="D37" s="427"/>
      <c r="E37" s="427"/>
      <c r="F37" s="252"/>
      <c r="G37" s="428"/>
      <c r="H37" s="254"/>
      <c r="I37" s="254"/>
      <c r="J37" s="415"/>
      <c r="K37" s="255"/>
    </row>
    <row r="38" spans="1:11">
      <c r="A38" s="418"/>
      <c r="B38" s="423"/>
      <c r="C38" s="251"/>
      <c r="D38" s="427"/>
      <c r="E38" s="427"/>
      <c r="F38" s="252"/>
      <c r="G38" s="428"/>
      <c r="H38" s="254"/>
      <c r="I38" s="254"/>
      <c r="J38" s="415"/>
      <c r="K38" s="255"/>
    </row>
    <row r="39" spans="1:11">
      <c r="A39" s="418"/>
      <c r="B39" s="423"/>
      <c r="C39" s="251"/>
      <c r="D39" s="427"/>
      <c r="E39" s="427"/>
      <c r="F39" s="252"/>
      <c r="G39" s="428"/>
      <c r="H39" s="254"/>
      <c r="I39" s="254"/>
      <c r="J39" s="415"/>
      <c r="K39" s="255"/>
    </row>
    <row r="40" spans="1:11">
      <c r="A40" s="418"/>
      <c r="B40" s="423"/>
      <c r="C40" s="251"/>
      <c r="D40" s="427"/>
      <c r="E40" s="427"/>
      <c r="F40" s="252"/>
      <c r="G40" s="428"/>
      <c r="H40" s="254"/>
      <c r="I40" s="254"/>
      <c r="J40" s="415"/>
      <c r="K40" s="255"/>
    </row>
    <row r="41" spans="1:11">
      <c r="A41" s="418"/>
      <c r="B41" s="423"/>
      <c r="C41" s="251"/>
      <c r="D41" s="427"/>
      <c r="E41" s="427"/>
      <c r="F41" s="252"/>
      <c r="G41" s="428"/>
      <c r="H41" s="254"/>
      <c r="I41" s="254"/>
      <c r="J41" s="415"/>
      <c r="K41" s="255"/>
    </row>
    <row r="42" spans="1:11">
      <c r="A42" s="418"/>
      <c r="B42" s="426"/>
      <c r="C42" s="251"/>
      <c r="D42" s="427"/>
      <c r="E42" s="427"/>
      <c r="F42" s="252"/>
      <c r="G42" s="428"/>
      <c r="H42" s="254"/>
      <c r="I42" s="254"/>
      <c r="J42" s="415"/>
      <c r="K42" s="255"/>
    </row>
    <row r="43" spans="1:11">
      <c r="A43" s="418"/>
      <c r="B43" s="426"/>
      <c r="C43" s="251"/>
      <c r="D43" s="427"/>
      <c r="E43" s="427"/>
      <c r="F43" s="252"/>
      <c r="G43" s="428"/>
      <c r="H43" s="254"/>
      <c r="I43" s="254"/>
      <c r="J43" s="415"/>
      <c r="K43" s="255"/>
    </row>
    <row r="44" spans="1:11">
      <c r="A44" s="418"/>
      <c r="B44" s="426"/>
      <c r="C44" s="251"/>
      <c r="D44" s="427"/>
      <c r="E44" s="427"/>
      <c r="F44" s="252"/>
      <c r="G44" s="428"/>
      <c r="H44" s="254"/>
      <c r="I44" s="254"/>
      <c r="J44" s="415"/>
      <c r="K44" s="255"/>
    </row>
    <row r="45" spans="1:11">
      <c r="A45" s="429"/>
      <c r="B45" s="430"/>
      <c r="C45" s="431"/>
      <c r="D45" s="432"/>
      <c r="E45" s="432"/>
      <c r="F45" s="433"/>
      <c r="G45" s="434"/>
      <c r="H45" s="435">
        <f t="shared" ref="H45" si="0">D45*C45*(1-F45)</f>
        <v>0</v>
      </c>
      <c r="I45" s="435">
        <f t="shared" ref="I45" si="1">D45*C45*(1-G45)</f>
        <v>0</v>
      </c>
      <c r="J45" s="436">
        <f t="shared" ref="J45" si="2">H45-I45</f>
        <v>0</v>
      </c>
      <c r="K45" s="255"/>
    </row>
    <row r="46" spans="1:11" ht="15.6" thickBot="1">
      <c r="A46" s="256"/>
      <c r="B46" s="241"/>
      <c r="C46" s="257"/>
      <c r="D46" s="258"/>
      <c r="E46" s="258"/>
      <c r="F46" s="259"/>
      <c r="G46" s="259"/>
      <c r="H46" s="260"/>
      <c r="I46" s="260"/>
      <c r="J46" s="437">
        <f>SUM(J13:J45)</f>
        <v>61.002599999999973</v>
      </c>
      <c r="K46" s="241"/>
    </row>
    <row r="47" spans="1:11" ht="15.6" thickTop="1">
      <c r="A47" s="256"/>
      <c r="B47" s="241"/>
      <c r="C47" s="257"/>
      <c r="D47" s="258"/>
      <c r="E47" s="258"/>
      <c r="F47" s="259"/>
      <c r="G47" s="259"/>
      <c r="H47" s="260"/>
      <c r="I47" s="260"/>
      <c r="J47" s="260"/>
      <c r="K47" s="241"/>
    </row>
    <row r="48" spans="1:11" ht="16.2">
      <c r="A48" s="438" t="s">
        <v>217</v>
      </c>
      <c r="B48" s="438"/>
      <c r="C48" s="438"/>
      <c r="D48" s="438"/>
      <c r="E48" s="438"/>
      <c r="F48" s="438"/>
      <c r="G48" s="438"/>
      <c r="H48" s="438"/>
      <c r="I48" s="438"/>
      <c r="J48" s="438"/>
      <c r="K48" s="244"/>
    </row>
    <row r="49" spans="1:11">
      <c r="A49" s="261"/>
      <c r="B49" s="262"/>
      <c r="C49" s="439"/>
      <c r="D49" s="439"/>
      <c r="E49" s="439"/>
      <c r="F49" s="439"/>
      <c r="G49" s="439"/>
      <c r="H49" s="439"/>
      <c r="I49" s="257"/>
      <c r="J49" s="257"/>
      <c r="K49" s="241"/>
    </row>
    <row r="50" spans="1:11">
      <c r="A50" s="264" t="s">
        <v>218</v>
      </c>
      <c r="B50" s="265"/>
      <c r="C50" s="440"/>
      <c r="D50" s="440"/>
      <c r="E50" s="440"/>
      <c r="F50" s="440"/>
      <c r="G50" s="440"/>
      <c r="H50" s="441" t="s">
        <v>219</v>
      </c>
      <c r="I50" s="442"/>
      <c r="J50" s="442"/>
      <c r="K50" s="241"/>
    </row>
    <row r="51" spans="1:11">
      <c r="A51" s="264" t="s">
        <v>220</v>
      </c>
      <c r="B51" s="443"/>
      <c r="C51" s="444"/>
      <c r="D51" s="444"/>
      <c r="E51" s="444"/>
      <c r="F51" s="444"/>
      <c r="G51" s="444"/>
      <c r="H51" s="441" t="s">
        <v>219</v>
      </c>
      <c r="I51" s="445"/>
      <c r="J51" s="445"/>
      <c r="K51" s="241"/>
    </row>
    <row r="52" spans="1:11">
      <c r="A52" s="257"/>
      <c r="B52" s="266"/>
      <c r="C52" s="257"/>
      <c r="D52" s="257"/>
      <c r="E52" s="257"/>
      <c r="F52" s="257"/>
      <c r="G52" s="257"/>
      <c r="H52" s="257"/>
      <c r="I52" s="257"/>
      <c r="J52" s="257"/>
      <c r="K52" s="241"/>
    </row>
    <row r="53" spans="1:11">
      <c r="A53" s="241" t="s">
        <v>221</v>
      </c>
      <c r="B53" s="267"/>
      <c r="C53" s="257"/>
      <c r="D53" s="257"/>
      <c r="E53" s="257"/>
      <c r="F53" s="257"/>
      <c r="G53" s="257"/>
      <c r="H53" s="257"/>
      <c r="I53" s="257"/>
      <c r="J53" s="257"/>
      <c r="K53" s="241"/>
    </row>
    <row r="54" spans="1:11">
      <c r="A54" s="241"/>
      <c r="B54" s="267" t="s">
        <v>222</v>
      </c>
      <c r="C54" s="257"/>
      <c r="D54" s="257"/>
      <c r="E54" s="257"/>
      <c r="F54" s="257"/>
      <c r="G54" s="257"/>
      <c r="H54" s="257"/>
      <c r="I54" s="257"/>
      <c r="J54" s="257"/>
      <c r="K54" s="241"/>
    </row>
    <row r="55" spans="1:11">
      <c r="A55" s="241"/>
      <c r="B55" s="267" t="s">
        <v>223</v>
      </c>
      <c r="C55" s="257"/>
      <c r="D55" s="257"/>
      <c r="E55" s="257"/>
      <c r="F55" s="257"/>
      <c r="G55" s="257"/>
      <c r="H55" s="446" t="s">
        <v>224</v>
      </c>
      <c r="I55" s="447"/>
      <c r="J55" s="447"/>
      <c r="K55" s="241"/>
    </row>
    <row r="56" spans="1:11">
      <c r="A56" s="241"/>
      <c r="B56" s="267" t="s">
        <v>225</v>
      </c>
      <c r="C56" s="257"/>
      <c r="D56" s="257"/>
      <c r="E56" s="257"/>
      <c r="F56" s="257"/>
      <c r="G56" s="257"/>
      <c r="H56" s="446" t="s">
        <v>226</v>
      </c>
      <c r="I56" s="447"/>
      <c r="J56" s="447"/>
      <c r="K56" s="241"/>
    </row>
    <row r="57" spans="1:11">
      <c r="A57" s="241"/>
      <c r="B57" s="267" t="s">
        <v>227</v>
      </c>
      <c r="C57" s="257"/>
      <c r="D57" s="257"/>
      <c r="E57" s="257"/>
      <c r="F57" s="257"/>
      <c r="G57" s="257"/>
      <c r="H57" s="446" t="s">
        <v>228</v>
      </c>
      <c r="I57" s="447"/>
      <c r="J57" s="447"/>
      <c r="K57" s="241"/>
    </row>
    <row r="58" spans="1:11">
      <c r="A58" s="257"/>
      <c r="B58" s="268" t="s">
        <v>229</v>
      </c>
      <c r="C58" s="257"/>
      <c r="D58" s="257"/>
      <c r="E58" s="257"/>
      <c r="F58" s="257"/>
      <c r="G58" s="257"/>
      <c r="H58" s="446" t="s">
        <v>230</v>
      </c>
      <c r="I58" s="447"/>
      <c r="J58" s="447"/>
      <c r="K58" s="241"/>
    </row>
    <row r="59" spans="1:11" ht="16.2">
      <c r="A59" s="269"/>
      <c r="B59" s="270"/>
      <c r="C59" s="448"/>
      <c r="D59" s="449"/>
      <c r="E59" s="449"/>
      <c r="F59" s="271"/>
      <c r="G59" s="272"/>
      <c r="H59" s="272"/>
      <c r="I59" s="272"/>
      <c r="J59" s="272"/>
      <c r="K59" s="244"/>
    </row>
  </sheetData>
  <mergeCells count="4">
    <mergeCell ref="B4:J4"/>
    <mergeCell ref="E5:F5"/>
    <mergeCell ref="A11:J11"/>
    <mergeCell ref="A48:J48"/>
  </mergeCells>
  <conditionalFormatting sqref="A44">
    <cfRule type="duplicateValues" dxfId="34" priority="11"/>
  </conditionalFormatting>
  <conditionalFormatting sqref="A43">
    <cfRule type="duplicateValues" dxfId="33" priority="10"/>
  </conditionalFormatting>
  <conditionalFormatting sqref="A42">
    <cfRule type="duplicateValues" dxfId="32" priority="9"/>
  </conditionalFormatting>
  <conditionalFormatting sqref="A45">
    <cfRule type="duplicateValues" dxfId="31" priority="8"/>
  </conditionalFormatting>
  <conditionalFormatting sqref="A33">
    <cfRule type="duplicateValues" dxfId="30" priority="7"/>
  </conditionalFormatting>
  <conditionalFormatting sqref="A32">
    <cfRule type="duplicateValues" dxfId="29" priority="6"/>
  </conditionalFormatting>
  <conditionalFormatting sqref="A34:A41">
    <cfRule type="duplicateValues" dxfId="28" priority="5"/>
  </conditionalFormatting>
  <conditionalFormatting sqref="A16">
    <cfRule type="duplicateValues" dxfId="27" priority="3"/>
  </conditionalFormatting>
  <conditionalFormatting sqref="A16">
    <cfRule type="duplicateValues" dxfId="26" priority="2"/>
  </conditionalFormatting>
  <conditionalFormatting sqref="A13:A15 A17:A22 A27:A31">
    <cfRule type="duplicateValues" dxfId="25" priority="4"/>
  </conditionalFormatting>
  <conditionalFormatting sqref="A23:A26">
    <cfRule type="duplicateValues" dxfId="24" priority="1"/>
  </conditionalFormatting>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83D02-5821-49B6-BF84-1267BC8ACEA3}">
  <sheetPr>
    <pageSetUpPr fitToPage="1"/>
  </sheetPr>
  <dimension ref="A1:L39"/>
  <sheetViews>
    <sheetView view="pageBreakPreview" zoomScale="60" zoomScaleNormal="100" workbookViewId="0">
      <selection activeCell="B23" sqref="B23"/>
    </sheetView>
  </sheetViews>
  <sheetFormatPr defaultColWidth="8.90625" defaultRowHeight="14.4"/>
  <cols>
    <col min="1" max="1" width="15.453125" style="142" bestFit="1" customWidth="1"/>
    <col min="2" max="2" width="7.54296875" style="138" customWidth="1"/>
    <col min="3" max="3" width="33.1796875" style="140" customWidth="1"/>
    <col min="4" max="4" width="18.81640625" style="138" bestFit="1" customWidth="1"/>
    <col min="5" max="5" width="8.90625" style="138"/>
    <col min="6" max="6" width="9.08984375" style="138" bestFit="1" customWidth="1"/>
    <col min="7" max="7" width="13.54296875" style="140" customWidth="1"/>
    <col min="8" max="8" width="7.54296875" style="141" customWidth="1"/>
    <col min="9" max="9" width="9.90625" style="140" customWidth="1"/>
    <col min="10" max="10" width="9.08984375" style="138" customWidth="1"/>
    <col min="11" max="11" width="9.90625" style="138" customWidth="1"/>
    <col min="12" max="12" width="13" style="139" bestFit="1" customWidth="1"/>
    <col min="13" max="13" width="11.08984375" style="138" customWidth="1"/>
    <col min="14" max="16384" width="8.90625" style="138"/>
  </cols>
  <sheetData>
    <row r="1" spans="1:12" ht="25.8">
      <c r="A1" s="240"/>
      <c r="B1" s="239" t="s">
        <v>115</v>
      </c>
      <c r="C1" s="237"/>
      <c r="D1" s="237"/>
      <c r="E1" s="238"/>
      <c r="F1" s="236"/>
      <c r="G1" s="237"/>
      <c r="H1" s="238"/>
      <c r="I1" s="237"/>
      <c r="J1" s="236"/>
      <c r="K1" s="236"/>
      <c r="L1" s="235"/>
    </row>
    <row r="2" spans="1:12" ht="23.4">
      <c r="A2" s="234"/>
      <c r="B2" s="229"/>
      <c r="C2" s="231"/>
      <c r="D2" s="229"/>
      <c r="E2" s="233" t="s">
        <v>114</v>
      </c>
      <c r="F2" s="229"/>
      <c r="G2" s="231"/>
      <c r="H2" s="232"/>
      <c r="I2" s="231"/>
      <c r="J2" s="230"/>
      <c r="K2" s="229"/>
      <c r="L2" s="228"/>
    </row>
    <row r="3" spans="1:12">
      <c r="A3" s="386"/>
      <c r="B3" s="387"/>
      <c r="C3" s="220"/>
      <c r="D3" s="220"/>
      <c r="E3" s="221"/>
      <c r="F3" s="220"/>
      <c r="G3" s="220"/>
      <c r="H3" s="221"/>
      <c r="I3" s="220"/>
      <c r="J3" s="176"/>
      <c r="K3" s="221"/>
      <c r="L3" s="213"/>
    </row>
    <row r="4" spans="1:12" ht="15.45" customHeight="1">
      <c r="A4" s="384" t="s">
        <v>6</v>
      </c>
      <c r="B4" s="385"/>
      <c r="C4" s="224"/>
      <c r="D4" s="220"/>
      <c r="E4" s="225"/>
      <c r="F4" s="225"/>
      <c r="G4" s="225"/>
      <c r="H4" s="227"/>
      <c r="I4" s="225"/>
      <c r="J4" s="226"/>
      <c r="K4" s="225"/>
      <c r="L4" s="213"/>
    </row>
    <row r="5" spans="1:12" ht="15.6">
      <c r="A5" s="384" t="s">
        <v>113</v>
      </c>
      <c r="B5" s="385"/>
      <c r="C5" s="224"/>
      <c r="D5" s="220"/>
      <c r="E5" s="225"/>
      <c r="F5" s="225"/>
      <c r="G5" s="225"/>
      <c r="H5" s="227"/>
      <c r="I5" s="225"/>
      <c r="J5" s="226"/>
      <c r="K5" s="225"/>
      <c r="L5" s="213"/>
    </row>
    <row r="6" spans="1:12" ht="15.6">
      <c r="A6" s="384" t="s">
        <v>12</v>
      </c>
      <c r="B6" s="385"/>
      <c r="C6" s="224"/>
      <c r="D6" s="220"/>
      <c r="E6" s="225"/>
      <c r="F6" s="225"/>
      <c r="G6" s="225"/>
      <c r="H6" s="227"/>
      <c r="I6" s="225"/>
      <c r="J6" s="226"/>
      <c r="K6" s="225"/>
      <c r="L6" s="213"/>
    </row>
    <row r="7" spans="1:12" ht="15.6">
      <c r="A7" s="384" t="s">
        <v>112</v>
      </c>
      <c r="B7" s="385"/>
      <c r="C7" s="224"/>
      <c r="D7" s="220"/>
      <c r="E7" s="225"/>
      <c r="F7" s="225"/>
      <c r="G7" s="225"/>
      <c r="H7" s="227"/>
      <c r="I7" s="225"/>
      <c r="J7" s="226"/>
      <c r="K7" s="225"/>
      <c r="L7" s="213"/>
    </row>
    <row r="8" spans="1:12" ht="15.6">
      <c r="A8" s="384" t="s">
        <v>7</v>
      </c>
      <c r="B8" s="385"/>
      <c r="C8" s="224"/>
      <c r="D8" s="220"/>
      <c r="E8" s="223"/>
      <c r="J8" s="176"/>
      <c r="K8" s="221"/>
      <c r="L8" s="213"/>
    </row>
    <row r="9" spans="1:12">
      <c r="A9" s="219"/>
      <c r="B9" s="218" t="s">
        <v>111</v>
      </c>
      <c r="C9" s="210"/>
      <c r="D9" s="217"/>
      <c r="E9" s="214"/>
      <c r="F9" s="220"/>
      <c r="G9" s="222" t="s">
        <v>110</v>
      </c>
      <c r="H9" s="221"/>
      <c r="I9" s="220"/>
      <c r="J9" s="215"/>
      <c r="K9" s="214"/>
      <c r="L9" s="213"/>
    </row>
    <row r="10" spans="1:12">
      <c r="A10" s="219"/>
      <c r="B10" s="218" t="s">
        <v>109</v>
      </c>
      <c r="C10" s="210"/>
      <c r="D10" s="217"/>
      <c r="E10" s="214"/>
      <c r="F10" s="217"/>
      <c r="G10" s="216"/>
      <c r="H10" s="214"/>
      <c r="I10" s="214"/>
      <c r="J10" s="215"/>
      <c r="K10" s="214"/>
      <c r="L10" s="213"/>
    </row>
    <row r="11" spans="1:12" ht="15" thickBot="1">
      <c r="A11" s="212"/>
      <c r="B11" s="211" t="s">
        <v>8</v>
      </c>
      <c r="C11" s="210"/>
      <c r="D11" s="209"/>
      <c r="E11" s="206"/>
      <c r="F11" s="209"/>
      <c r="G11" s="208"/>
      <c r="H11" s="206"/>
      <c r="I11" s="206"/>
      <c r="J11" s="207"/>
      <c r="K11" s="206"/>
      <c r="L11" s="205"/>
    </row>
    <row r="12" spans="1:12" ht="28.8">
      <c r="A12" s="204" t="s">
        <v>29</v>
      </c>
      <c r="B12" s="203" t="s">
        <v>108</v>
      </c>
      <c r="C12" s="203" t="s">
        <v>107</v>
      </c>
      <c r="D12" s="203" t="s">
        <v>106</v>
      </c>
      <c r="E12" s="202" t="s">
        <v>105</v>
      </c>
      <c r="F12" s="203" t="s">
        <v>104</v>
      </c>
      <c r="G12" s="203" t="s">
        <v>103</v>
      </c>
      <c r="H12" s="202" t="s">
        <v>102</v>
      </c>
      <c r="I12" s="201" t="s">
        <v>101</v>
      </c>
      <c r="J12" s="200" t="s">
        <v>100</v>
      </c>
      <c r="K12" s="199" t="s">
        <v>99</v>
      </c>
      <c r="L12" s="198" t="s">
        <v>98</v>
      </c>
    </row>
    <row r="13" spans="1:12" ht="31.2">
      <c r="A13" s="197"/>
      <c r="B13" s="196"/>
      <c r="C13" s="195" t="s">
        <v>97</v>
      </c>
      <c r="D13" s="192"/>
      <c r="E13" s="194"/>
      <c r="F13" s="193"/>
      <c r="G13" s="192"/>
      <c r="H13" s="191"/>
      <c r="I13" s="168"/>
      <c r="J13" s="190"/>
      <c r="K13" s="189"/>
      <c r="L13" s="188"/>
    </row>
    <row r="14" spans="1:12" customFormat="1" ht="31.2">
      <c r="A14" s="349">
        <v>9781496439314</v>
      </c>
      <c r="B14" s="350"/>
      <c r="C14" s="351" t="s">
        <v>96</v>
      </c>
      <c r="D14" s="352" t="s">
        <v>95</v>
      </c>
      <c r="E14" s="353">
        <v>74.989999999999995</v>
      </c>
      <c r="F14" s="354" t="s">
        <v>86</v>
      </c>
      <c r="G14" s="352" t="s">
        <v>85</v>
      </c>
      <c r="H14" s="355">
        <v>37.49</v>
      </c>
      <c r="I14" s="356" t="s">
        <v>84</v>
      </c>
      <c r="J14" s="357">
        <v>44805</v>
      </c>
      <c r="K14" s="357">
        <v>44926</v>
      </c>
      <c r="L14" s="358" t="s">
        <v>94</v>
      </c>
    </row>
    <row r="15" spans="1:12" customFormat="1" ht="41.4">
      <c r="A15" s="349">
        <v>9781496445384</v>
      </c>
      <c r="B15" s="350"/>
      <c r="C15" s="351" t="s">
        <v>93</v>
      </c>
      <c r="D15" s="352" t="s">
        <v>92</v>
      </c>
      <c r="E15" s="353">
        <v>49.99</v>
      </c>
      <c r="F15" s="354" t="s">
        <v>86</v>
      </c>
      <c r="G15" s="352" t="s">
        <v>85</v>
      </c>
      <c r="H15" s="355">
        <v>24.99</v>
      </c>
      <c r="I15" s="356" t="s">
        <v>84</v>
      </c>
      <c r="J15" s="357">
        <v>44805</v>
      </c>
      <c r="K15" s="357">
        <v>44926</v>
      </c>
      <c r="L15" s="358" t="s">
        <v>236</v>
      </c>
    </row>
    <row r="16" spans="1:12" customFormat="1" ht="55.2">
      <c r="A16" s="349">
        <v>9781414397788</v>
      </c>
      <c r="B16" s="350"/>
      <c r="C16" s="351" t="s">
        <v>93</v>
      </c>
      <c r="D16" s="352" t="s">
        <v>237</v>
      </c>
      <c r="E16" s="353">
        <v>49.99</v>
      </c>
      <c r="F16" s="354" t="s">
        <v>86</v>
      </c>
      <c r="G16" s="352" t="s">
        <v>85</v>
      </c>
      <c r="H16" s="355">
        <v>24.99</v>
      </c>
      <c r="I16" s="356" t="s">
        <v>238</v>
      </c>
      <c r="J16" s="357">
        <v>44805</v>
      </c>
      <c r="K16" s="357">
        <v>44926</v>
      </c>
      <c r="L16" s="358" t="s">
        <v>239</v>
      </c>
    </row>
    <row r="17" spans="1:12" customFormat="1" ht="31.2">
      <c r="A17" s="349">
        <v>9781496430779</v>
      </c>
      <c r="B17" s="350"/>
      <c r="C17" s="351" t="s">
        <v>91</v>
      </c>
      <c r="D17" s="352" t="s">
        <v>90</v>
      </c>
      <c r="E17" s="353">
        <v>49.99</v>
      </c>
      <c r="F17" s="354" t="s">
        <v>86</v>
      </c>
      <c r="G17" s="352" t="s">
        <v>85</v>
      </c>
      <c r="H17" s="355">
        <v>24.99</v>
      </c>
      <c r="I17" s="356" t="s">
        <v>84</v>
      </c>
      <c r="J17" s="357">
        <v>44805</v>
      </c>
      <c r="K17" s="357">
        <v>44926</v>
      </c>
      <c r="L17" s="358" t="s">
        <v>89</v>
      </c>
    </row>
    <row r="18" spans="1:12" customFormat="1" ht="55.2">
      <c r="A18" s="339">
        <v>9781496434302</v>
      </c>
      <c r="B18" s="340"/>
      <c r="C18" s="341" t="s">
        <v>91</v>
      </c>
      <c r="D18" s="342" t="s">
        <v>234</v>
      </c>
      <c r="E18" s="343">
        <v>49.99</v>
      </c>
      <c r="F18" s="344" t="s">
        <v>86</v>
      </c>
      <c r="G18" s="342" t="s">
        <v>85</v>
      </c>
      <c r="H18" s="345">
        <v>24.99</v>
      </c>
      <c r="I18" s="346" t="s">
        <v>84</v>
      </c>
      <c r="J18" s="347">
        <v>44805</v>
      </c>
      <c r="K18" s="347">
        <v>44926</v>
      </c>
      <c r="L18" s="348" t="s">
        <v>235</v>
      </c>
    </row>
    <row r="19" spans="1:12" customFormat="1" ht="31.2">
      <c r="A19" s="349">
        <v>9781496434326</v>
      </c>
      <c r="B19" s="350"/>
      <c r="C19" s="351" t="s">
        <v>88</v>
      </c>
      <c r="D19" s="352" t="s">
        <v>87</v>
      </c>
      <c r="E19" s="353">
        <v>44.99</v>
      </c>
      <c r="F19" s="354" t="s">
        <v>86</v>
      </c>
      <c r="G19" s="352" t="s">
        <v>85</v>
      </c>
      <c r="H19" s="355">
        <v>22.99</v>
      </c>
      <c r="I19" s="356" t="s">
        <v>84</v>
      </c>
      <c r="J19" s="357">
        <v>44805</v>
      </c>
      <c r="K19" s="357">
        <v>44926</v>
      </c>
      <c r="L19" s="358" t="s">
        <v>83</v>
      </c>
    </row>
    <row r="20" spans="1:12" s="176" customFormat="1" ht="15.6">
      <c r="A20" s="187"/>
      <c r="B20" s="186"/>
      <c r="C20" s="185" t="s">
        <v>82</v>
      </c>
      <c r="D20" s="182"/>
      <c r="E20" s="184"/>
      <c r="F20" s="183"/>
      <c r="G20" s="182"/>
      <c r="H20" s="181"/>
      <c r="I20" s="180"/>
      <c r="J20" s="179"/>
      <c r="K20" s="178"/>
      <c r="L20" s="177"/>
    </row>
    <row r="21" spans="1:12" ht="31.2">
      <c r="A21" s="175"/>
      <c r="B21" s="174"/>
      <c r="C21" s="173" t="s">
        <v>81</v>
      </c>
      <c r="D21" s="170"/>
      <c r="E21" s="172"/>
      <c r="F21" s="171"/>
      <c r="G21" s="170"/>
      <c r="H21" s="169"/>
      <c r="I21" s="168"/>
      <c r="J21" s="167"/>
      <c r="K21" s="166"/>
      <c r="L21" s="164"/>
    </row>
    <row r="22" spans="1:12" ht="41.4">
      <c r="A22" s="163">
        <v>9781496452528</v>
      </c>
      <c r="B22" s="144"/>
      <c r="C22" s="162" t="s">
        <v>80</v>
      </c>
      <c r="D22" s="160" t="s">
        <v>66</v>
      </c>
      <c r="E22" s="161">
        <v>12.99</v>
      </c>
      <c r="F22" s="145" t="s">
        <v>70</v>
      </c>
      <c r="G22" s="160" t="s">
        <v>79</v>
      </c>
      <c r="H22" s="159">
        <v>7.79</v>
      </c>
      <c r="I22" s="158">
        <v>0.55000000000000004</v>
      </c>
      <c r="J22" s="157">
        <v>44805</v>
      </c>
      <c r="K22" s="156">
        <v>44926</v>
      </c>
      <c r="L22" s="155" t="s">
        <v>78</v>
      </c>
    </row>
    <row r="23" spans="1:12" ht="93.6">
      <c r="A23" s="163">
        <v>9780842331746</v>
      </c>
      <c r="B23" s="145"/>
      <c r="C23" s="162" t="s">
        <v>77</v>
      </c>
      <c r="D23" s="160" t="s">
        <v>76</v>
      </c>
      <c r="E23" s="165" t="s">
        <v>240</v>
      </c>
      <c r="F23" s="145" t="s">
        <v>70</v>
      </c>
      <c r="G23" s="160" t="s">
        <v>75</v>
      </c>
      <c r="H23" s="159">
        <v>5</v>
      </c>
      <c r="I23" s="158" t="s">
        <v>74</v>
      </c>
      <c r="J23" s="157">
        <v>44806</v>
      </c>
      <c r="K23" s="156">
        <v>44926</v>
      </c>
      <c r="L23" s="164" t="s">
        <v>73</v>
      </c>
    </row>
    <row r="24" spans="1:12" ht="41.4">
      <c r="A24" s="163">
        <v>9781496401953</v>
      </c>
      <c r="B24" s="145"/>
      <c r="C24" s="162" t="s">
        <v>72</v>
      </c>
      <c r="D24" s="160" t="s">
        <v>71</v>
      </c>
      <c r="E24" s="161">
        <v>7.99</v>
      </c>
      <c r="F24" s="145" t="s">
        <v>70</v>
      </c>
      <c r="G24" s="160" t="s">
        <v>69</v>
      </c>
      <c r="H24" s="159">
        <v>5</v>
      </c>
      <c r="I24" s="158">
        <v>0.55000000000000004</v>
      </c>
      <c r="J24" s="157">
        <v>44807</v>
      </c>
      <c r="K24" s="156">
        <v>44926</v>
      </c>
      <c r="L24" s="155" t="s">
        <v>68</v>
      </c>
    </row>
    <row r="25" spans="1:12" ht="15.6">
      <c r="A25" s="154"/>
      <c r="B25" s="149"/>
      <c r="C25" s="153" t="s">
        <v>67</v>
      </c>
      <c r="D25" s="150"/>
      <c r="E25" s="152"/>
      <c r="F25" s="149"/>
      <c r="G25" s="150"/>
      <c r="H25" s="151"/>
      <c r="I25" s="150"/>
      <c r="J25" s="149"/>
      <c r="K25" s="149"/>
      <c r="L25" s="148"/>
    </row>
    <row r="26" spans="1:12" ht="15.6">
      <c r="A26" s="147"/>
      <c r="B26" s="144"/>
      <c r="C26" s="145"/>
      <c r="D26" s="145"/>
      <c r="E26" s="146"/>
      <c r="F26" s="144"/>
      <c r="G26" s="145"/>
      <c r="H26" s="146"/>
      <c r="I26" s="145"/>
      <c r="J26" s="144"/>
      <c r="K26" s="144"/>
      <c r="L26" s="143"/>
    </row>
    <row r="27" spans="1:12" ht="15.6">
      <c r="A27" s="147"/>
      <c r="B27" s="144"/>
      <c r="C27" s="145"/>
      <c r="D27" s="145"/>
      <c r="E27" s="146"/>
      <c r="F27" s="144"/>
      <c r="G27" s="145"/>
      <c r="H27" s="146"/>
      <c r="I27" s="145"/>
      <c r="J27" s="144"/>
      <c r="K27" s="144"/>
      <c r="L27" s="143"/>
    </row>
    <row r="28" spans="1:12" ht="15.6">
      <c r="A28" s="147"/>
      <c r="B28" s="144"/>
      <c r="C28" s="145"/>
      <c r="D28" s="144"/>
      <c r="E28" s="144"/>
      <c r="F28" s="144"/>
      <c r="G28" s="145"/>
      <c r="H28" s="146"/>
      <c r="I28" s="145"/>
      <c r="J28" s="144"/>
      <c r="K28" s="144"/>
      <c r="L28" s="143"/>
    </row>
    <row r="29" spans="1:12" ht="15.6">
      <c r="A29" s="147"/>
      <c r="B29" s="144"/>
      <c r="C29" s="145"/>
      <c r="D29" s="145"/>
      <c r="E29" s="146"/>
      <c r="F29" s="144"/>
      <c r="G29" s="145"/>
      <c r="H29" s="146"/>
      <c r="I29" s="145"/>
      <c r="J29" s="144"/>
      <c r="K29" s="144"/>
      <c r="L29" s="143"/>
    </row>
    <row r="30" spans="1:12" ht="15.6">
      <c r="A30" s="147"/>
      <c r="B30" s="144"/>
      <c r="C30" s="145"/>
      <c r="D30" s="145"/>
      <c r="E30" s="146"/>
      <c r="F30" s="144"/>
      <c r="G30" s="145"/>
      <c r="H30" s="146"/>
      <c r="I30" s="145"/>
      <c r="J30" s="144"/>
      <c r="K30" s="144"/>
      <c r="L30" s="143"/>
    </row>
    <row r="31" spans="1:12" ht="15.6">
      <c r="A31" s="147"/>
      <c r="B31" s="144"/>
      <c r="C31" s="145"/>
      <c r="D31" s="144"/>
      <c r="E31" s="144"/>
      <c r="F31" s="144"/>
      <c r="G31" s="145"/>
      <c r="H31" s="146"/>
      <c r="I31" s="145"/>
      <c r="J31" s="144"/>
      <c r="K31" s="144"/>
      <c r="L31" s="143"/>
    </row>
    <row r="32" spans="1:12" ht="15.6">
      <c r="A32" s="147"/>
      <c r="B32" s="144"/>
      <c r="C32" s="145"/>
      <c r="D32" s="144"/>
      <c r="E32" s="144"/>
      <c r="F32" s="144"/>
      <c r="G32" s="145"/>
      <c r="H32" s="146"/>
      <c r="I32" s="145"/>
      <c r="J32" s="144"/>
      <c r="K32" s="144"/>
      <c r="L32" s="143"/>
    </row>
    <row r="33" spans="1:12" ht="15.6">
      <c r="A33" s="147"/>
      <c r="B33" s="144"/>
      <c r="C33" s="145"/>
      <c r="D33" s="144"/>
      <c r="E33" s="144"/>
      <c r="F33" s="144"/>
      <c r="G33" s="145"/>
      <c r="H33" s="146"/>
      <c r="I33" s="145"/>
      <c r="J33" s="144"/>
      <c r="K33" s="144"/>
      <c r="L33" s="143"/>
    </row>
    <row r="34" spans="1:12" ht="15.6">
      <c r="A34" s="147"/>
      <c r="B34" s="144"/>
      <c r="C34" s="145"/>
      <c r="D34" s="144"/>
      <c r="E34" s="144"/>
      <c r="F34" s="144"/>
      <c r="G34" s="145"/>
      <c r="H34" s="146"/>
      <c r="I34" s="145"/>
      <c r="J34" s="144"/>
      <c r="K34" s="144"/>
      <c r="L34" s="143"/>
    </row>
    <row r="35" spans="1:12" ht="15.6">
      <c r="A35" s="147"/>
      <c r="B35" s="144"/>
      <c r="C35" s="145"/>
      <c r="D35" s="144"/>
      <c r="E35" s="144"/>
      <c r="F35" s="144"/>
      <c r="G35" s="145"/>
      <c r="H35" s="146"/>
      <c r="I35" s="145"/>
      <c r="J35" s="144"/>
      <c r="K35" s="144"/>
      <c r="L35" s="143"/>
    </row>
    <row r="36" spans="1:12" ht="15.6">
      <c r="A36" s="147"/>
      <c r="B36" s="144"/>
      <c r="C36" s="145"/>
      <c r="D36" s="144"/>
      <c r="E36" s="144"/>
      <c r="F36" s="144"/>
      <c r="G36" s="145"/>
      <c r="H36" s="146"/>
      <c r="I36" s="145"/>
      <c r="J36" s="144"/>
      <c r="K36" s="144"/>
      <c r="L36" s="143"/>
    </row>
    <row r="37" spans="1:12" ht="15.6">
      <c r="A37" s="147"/>
      <c r="B37" s="144"/>
      <c r="C37" s="145"/>
      <c r="D37" s="144"/>
      <c r="E37" s="144"/>
      <c r="F37" s="144"/>
      <c r="G37" s="145"/>
      <c r="H37" s="146"/>
      <c r="I37" s="145"/>
      <c r="J37" s="144"/>
      <c r="K37" s="144"/>
      <c r="L37" s="143"/>
    </row>
    <row r="38" spans="1:12" ht="15.6">
      <c r="A38" s="147"/>
      <c r="B38" s="144"/>
      <c r="C38" s="145"/>
      <c r="D38" s="144"/>
      <c r="E38" s="144"/>
      <c r="F38" s="144"/>
      <c r="G38" s="145"/>
      <c r="H38" s="146"/>
      <c r="I38" s="145"/>
      <c r="J38" s="144"/>
      <c r="K38" s="144"/>
      <c r="L38" s="143"/>
    </row>
    <row r="39" spans="1:12" ht="15.6">
      <c r="A39" s="147"/>
      <c r="B39" s="144"/>
      <c r="C39" s="145"/>
      <c r="D39" s="144"/>
      <c r="E39" s="144"/>
      <c r="F39" s="144"/>
      <c r="G39" s="145"/>
      <c r="H39" s="146"/>
      <c r="I39" s="145"/>
      <c r="J39" s="144"/>
      <c r="K39" s="144"/>
      <c r="L39" s="143"/>
    </row>
  </sheetData>
  <autoFilter ref="A12:L12" xr:uid="{07185BBE-964A-4240-A4EF-668C08852715}"/>
  <mergeCells count="6">
    <mergeCell ref="A8:B8"/>
    <mergeCell ref="A3:B3"/>
    <mergeCell ref="A4:B4"/>
    <mergeCell ref="A5:B5"/>
    <mergeCell ref="A6:B6"/>
    <mergeCell ref="A7:B7"/>
  </mergeCells>
  <pageMargins left="0.25" right="0.25" top="0.3" bottom="0.27" header="0.3" footer="0.3"/>
  <pageSetup scale="72" fitToHeight="2"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D61BC-5D81-4B63-83A6-A94308E28E4C}">
  <dimension ref="A1:M27"/>
  <sheetViews>
    <sheetView tabSelected="1" workbookViewId="0">
      <selection activeCell="O25" sqref="O25"/>
    </sheetView>
  </sheetViews>
  <sheetFormatPr defaultRowHeight="15"/>
  <cols>
    <col min="1" max="1" width="11.81640625" customWidth="1"/>
    <col min="2" max="2" width="20.36328125" customWidth="1"/>
    <col min="3" max="3" width="7.36328125" style="388" customWidth="1"/>
    <col min="4" max="4" width="7.26953125" customWidth="1"/>
    <col min="5" max="5" width="8.08984375" customWidth="1"/>
    <col min="6" max="6" width="7.90625" customWidth="1"/>
    <col min="8" max="8" width="7.36328125" style="518" customWidth="1"/>
    <col min="9" max="9" width="7.81640625" style="518" customWidth="1"/>
    <col min="10" max="10" width="7.81640625" customWidth="1"/>
    <col min="11" max="11" width="7.6328125" customWidth="1"/>
    <col min="12" max="12" width="7.453125" customWidth="1"/>
    <col min="13" max="13" width="9" customWidth="1"/>
  </cols>
  <sheetData>
    <row r="1" spans="1:13" ht="78.599999999999994" customHeight="1">
      <c r="A1" s="247"/>
      <c r="B1" s="248"/>
      <c r="C1" s="241"/>
      <c r="D1" s="450" t="s">
        <v>241</v>
      </c>
      <c r="E1" s="450"/>
      <c r="F1" s="450"/>
      <c r="G1" s="450"/>
      <c r="H1" s="450"/>
      <c r="I1" s="450"/>
      <c r="J1" s="450"/>
      <c r="K1" s="450"/>
      <c r="L1" s="450"/>
      <c r="M1" s="241"/>
    </row>
    <row r="2" spans="1:13" ht="16.8" thickBot="1">
      <c r="A2" s="451" t="s">
        <v>242</v>
      </c>
      <c r="B2" s="452" t="s">
        <v>243</v>
      </c>
      <c r="C2" s="452"/>
      <c r="D2" s="452"/>
      <c r="E2" s="452"/>
      <c r="F2" s="244"/>
      <c r="G2" s="244"/>
      <c r="H2" s="453" t="s">
        <v>244</v>
      </c>
      <c r="I2" s="454" t="s">
        <v>245</v>
      </c>
      <c r="J2" s="454"/>
      <c r="K2" s="454"/>
      <c r="L2" s="454"/>
      <c r="M2" s="454"/>
    </row>
    <row r="3" spans="1:13" ht="19.8" thickTop="1" thickBot="1">
      <c r="A3" s="455" t="s">
        <v>246</v>
      </c>
      <c r="B3" s="456" t="s">
        <v>247</v>
      </c>
      <c r="C3" s="456"/>
      <c r="D3" s="456"/>
      <c r="E3" s="456"/>
      <c r="F3" s="457"/>
      <c r="G3" s="244"/>
      <c r="H3" s="244"/>
      <c r="I3" s="454" t="s">
        <v>248</v>
      </c>
      <c r="J3" s="454"/>
      <c r="K3" s="454"/>
      <c r="L3" s="454"/>
      <c r="M3" s="454"/>
    </row>
    <row r="4" spans="1:13" ht="19.8" thickTop="1" thickBot="1">
      <c r="A4" s="455" t="s">
        <v>203</v>
      </c>
      <c r="B4" s="458" t="s">
        <v>249</v>
      </c>
      <c r="C4" s="458"/>
      <c r="D4" s="458"/>
      <c r="E4" s="458"/>
      <c r="F4" s="459"/>
      <c r="G4" s="460"/>
      <c r="H4" s="244"/>
      <c r="I4" s="454" t="s">
        <v>250</v>
      </c>
      <c r="J4" s="454"/>
      <c r="K4" s="454"/>
      <c r="L4" s="454"/>
      <c r="M4" s="454"/>
    </row>
    <row r="5" spans="1:13" ht="16.2" thickBot="1">
      <c r="A5" s="461"/>
      <c r="B5" s="461"/>
      <c r="C5" s="462"/>
      <c r="D5" s="461"/>
      <c r="E5" s="461"/>
      <c r="F5" s="461"/>
      <c r="G5" s="461"/>
      <c r="H5" s="453" t="s">
        <v>251</v>
      </c>
      <c r="I5" s="463" t="s">
        <v>252</v>
      </c>
      <c r="J5" s="464"/>
      <c r="K5" s="464"/>
      <c r="L5" s="464"/>
      <c r="M5" s="464"/>
    </row>
    <row r="6" spans="1:13" ht="15.6">
      <c r="A6" s="461"/>
      <c r="B6" s="461"/>
      <c r="C6" s="462"/>
      <c r="D6" s="461"/>
      <c r="E6" s="461"/>
      <c r="F6" s="461"/>
      <c r="G6" s="461"/>
      <c r="H6" s="453"/>
      <c r="I6" s="465"/>
      <c r="J6" s="466"/>
      <c r="K6" s="466"/>
      <c r="L6" s="466"/>
      <c r="M6" s="466"/>
    </row>
    <row r="7" spans="1:13" ht="15" customHeight="1">
      <c r="A7" s="467"/>
      <c r="B7" s="468"/>
      <c r="C7" s="469"/>
      <c r="D7" s="468"/>
      <c r="E7" s="468"/>
      <c r="F7" s="468"/>
      <c r="G7" s="470"/>
      <c r="H7" s="471" t="s">
        <v>253</v>
      </c>
      <c r="I7" s="472"/>
      <c r="J7" s="473" t="s">
        <v>254</v>
      </c>
      <c r="K7" s="472"/>
      <c r="L7" s="473" t="s">
        <v>255</v>
      </c>
      <c r="M7" s="472"/>
    </row>
    <row r="8" spans="1:13" ht="16.8" customHeight="1" thickBot="1">
      <c r="A8" s="474" t="s">
        <v>29</v>
      </c>
      <c r="B8" s="474" t="s">
        <v>107</v>
      </c>
      <c r="C8" s="475" t="s">
        <v>256</v>
      </c>
      <c r="D8" s="476" t="s">
        <v>257</v>
      </c>
      <c r="E8" s="477" t="s">
        <v>258</v>
      </c>
      <c r="F8" s="477" t="s">
        <v>259</v>
      </c>
      <c r="G8" s="476" t="s">
        <v>260</v>
      </c>
      <c r="H8" s="478" t="s">
        <v>261</v>
      </c>
      <c r="I8" s="476" t="s">
        <v>262</v>
      </c>
      <c r="J8" s="479" t="s">
        <v>263</v>
      </c>
      <c r="K8" s="476" t="s">
        <v>264</v>
      </c>
      <c r="L8" s="479" t="s">
        <v>265</v>
      </c>
      <c r="M8" s="479" t="s">
        <v>266</v>
      </c>
    </row>
    <row r="9" spans="1:13" ht="30" customHeight="1" thickBot="1">
      <c r="A9" s="480" t="s">
        <v>267</v>
      </c>
      <c r="B9" s="481" t="s">
        <v>268</v>
      </c>
      <c r="C9" s="482"/>
      <c r="D9" s="483">
        <v>34.99</v>
      </c>
      <c r="E9" s="484">
        <v>0.65</v>
      </c>
      <c r="F9" s="485">
        <f t="shared" ref="F9:F19" si="0">D9*(1-E9)</f>
        <v>12.246499999999999</v>
      </c>
      <c r="G9" s="486">
        <v>10</v>
      </c>
      <c r="H9" s="487">
        <f>1-(G9/D9)</f>
        <v>0.7142040583023721</v>
      </c>
      <c r="I9" s="488">
        <f t="shared" ref="I9:I19" si="1">G9*(1-J9)</f>
        <v>8.5</v>
      </c>
      <c r="J9" s="489">
        <v>0.15</v>
      </c>
      <c r="K9" s="490">
        <f t="shared" ref="K9:K19" si="2">1-(I9/D9)</f>
        <v>0.75707344955701628</v>
      </c>
      <c r="L9" s="488">
        <f t="shared" ref="L9:L19" si="3">F9-I9</f>
        <v>3.7464999999999993</v>
      </c>
      <c r="M9" s="488">
        <f t="shared" ref="M9:M19" si="4">C9*L9</f>
        <v>0</v>
      </c>
    </row>
    <row r="10" spans="1:13" ht="40.200000000000003" thickBot="1">
      <c r="A10" s="480" t="s">
        <v>269</v>
      </c>
      <c r="B10" s="481" t="s">
        <v>270</v>
      </c>
      <c r="C10" s="482"/>
      <c r="D10" s="483">
        <v>69.989999999999995</v>
      </c>
      <c r="E10" s="484">
        <v>0.65</v>
      </c>
      <c r="F10" s="485">
        <f t="shared" si="0"/>
        <v>24.496499999999997</v>
      </c>
      <c r="G10" s="486">
        <v>24.5</v>
      </c>
      <c r="H10" s="487">
        <f>1-(G10/D10)</f>
        <v>0.64994999285612232</v>
      </c>
      <c r="I10" s="488">
        <f t="shared" si="1"/>
        <v>21.496299999999998</v>
      </c>
      <c r="J10" s="489">
        <v>0.1226</v>
      </c>
      <c r="K10" s="490">
        <f t="shared" si="2"/>
        <v>0.69286612373196177</v>
      </c>
      <c r="L10" s="488">
        <f t="shared" si="3"/>
        <v>3.0001999999999995</v>
      </c>
      <c r="M10" s="488">
        <f t="shared" si="4"/>
        <v>0</v>
      </c>
    </row>
    <row r="11" spans="1:13" ht="30" customHeight="1" thickBot="1">
      <c r="A11" s="491" t="s">
        <v>271</v>
      </c>
      <c r="B11" s="492" t="s">
        <v>272</v>
      </c>
      <c r="C11" s="482"/>
      <c r="D11" s="486">
        <v>74.989999999999995</v>
      </c>
      <c r="E11" s="484">
        <v>0.65</v>
      </c>
      <c r="F11" s="485">
        <f t="shared" si="0"/>
        <v>26.246499999999997</v>
      </c>
      <c r="G11" s="486">
        <v>37.5</v>
      </c>
      <c r="H11" s="487">
        <f t="shared" ref="H11:H19" si="5">1-(G11/D11)</f>
        <v>0.49993332444325911</v>
      </c>
      <c r="I11" s="488">
        <f t="shared" si="1"/>
        <v>22.5</v>
      </c>
      <c r="J11" s="489">
        <v>0.4</v>
      </c>
      <c r="K11" s="490">
        <f t="shared" si="2"/>
        <v>0.69995999466595538</v>
      </c>
      <c r="L11" s="488">
        <f t="shared" si="3"/>
        <v>3.7464999999999975</v>
      </c>
      <c r="M11" s="488">
        <f t="shared" si="4"/>
        <v>0</v>
      </c>
    </row>
    <row r="12" spans="1:13" ht="16.8" customHeight="1" thickBot="1">
      <c r="A12" s="491" t="s">
        <v>273</v>
      </c>
      <c r="B12" s="492" t="s">
        <v>274</v>
      </c>
      <c r="C12" s="482"/>
      <c r="D12" s="486">
        <v>49.99</v>
      </c>
      <c r="E12" s="484">
        <v>0.65</v>
      </c>
      <c r="F12" s="485">
        <f t="shared" si="0"/>
        <v>17.496500000000001</v>
      </c>
      <c r="G12" s="486">
        <v>25</v>
      </c>
      <c r="H12" s="487">
        <f t="shared" si="5"/>
        <v>0.49989997999599922</v>
      </c>
      <c r="I12" s="488">
        <f t="shared" si="1"/>
        <v>15</v>
      </c>
      <c r="J12" s="489">
        <v>0.4</v>
      </c>
      <c r="K12" s="490">
        <f t="shared" si="2"/>
        <v>0.6999399879975996</v>
      </c>
      <c r="L12" s="488">
        <f t="shared" si="3"/>
        <v>2.4965000000000011</v>
      </c>
      <c r="M12" s="488">
        <f t="shared" si="4"/>
        <v>0</v>
      </c>
    </row>
    <row r="13" spans="1:13" ht="27" thickBot="1">
      <c r="A13" s="491" t="s">
        <v>275</v>
      </c>
      <c r="B13" s="492" t="s">
        <v>276</v>
      </c>
      <c r="C13" s="482"/>
      <c r="D13" s="486">
        <v>49.99</v>
      </c>
      <c r="E13" s="484">
        <v>0.65</v>
      </c>
      <c r="F13" s="485">
        <f t="shared" si="0"/>
        <v>17.496500000000001</v>
      </c>
      <c r="G13" s="486">
        <v>25</v>
      </c>
      <c r="H13" s="487">
        <f t="shared" si="5"/>
        <v>0.49989997999599922</v>
      </c>
      <c r="I13" s="488">
        <f t="shared" si="1"/>
        <v>15</v>
      </c>
      <c r="J13" s="489">
        <v>0.4</v>
      </c>
      <c r="K13" s="490">
        <f t="shared" si="2"/>
        <v>0.6999399879975996</v>
      </c>
      <c r="L13" s="488">
        <f t="shared" si="3"/>
        <v>2.4965000000000011</v>
      </c>
      <c r="M13" s="488">
        <f t="shared" si="4"/>
        <v>0</v>
      </c>
    </row>
    <row r="14" spans="1:13" ht="27" thickBot="1">
      <c r="A14" s="491" t="s">
        <v>277</v>
      </c>
      <c r="B14" s="492" t="s">
        <v>278</v>
      </c>
      <c r="C14" s="482"/>
      <c r="D14" s="486">
        <v>49.99</v>
      </c>
      <c r="E14" s="484">
        <v>0.65</v>
      </c>
      <c r="F14" s="485">
        <f t="shared" si="0"/>
        <v>17.496500000000001</v>
      </c>
      <c r="G14" s="486">
        <v>25</v>
      </c>
      <c r="H14" s="487">
        <f t="shared" si="5"/>
        <v>0.49989997999599922</v>
      </c>
      <c r="I14" s="488">
        <f t="shared" si="1"/>
        <v>15</v>
      </c>
      <c r="J14" s="489">
        <v>0.4</v>
      </c>
      <c r="K14" s="490">
        <f t="shared" si="2"/>
        <v>0.6999399879975996</v>
      </c>
      <c r="L14" s="488">
        <f t="shared" si="3"/>
        <v>2.4965000000000011</v>
      </c>
      <c r="M14" s="488">
        <f t="shared" si="4"/>
        <v>0</v>
      </c>
    </row>
    <row r="15" spans="1:13" ht="27" thickBot="1">
      <c r="A15" s="491" t="s">
        <v>279</v>
      </c>
      <c r="B15" s="492" t="s">
        <v>280</v>
      </c>
      <c r="C15" s="482"/>
      <c r="D15" s="486">
        <v>44.99</v>
      </c>
      <c r="E15" s="484">
        <v>0.65</v>
      </c>
      <c r="F15" s="485">
        <f t="shared" si="0"/>
        <v>15.746499999999999</v>
      </c>
      <c r="G15" s="486">
        <v>22.5</v>
      </c>
      <c r="H15" s="487">
        <f t="shared" si="5"/>
        <v>0.4998888641920427</v>
      </c>
      <c r="I15" s="488">
        <f t="shared" si="1"/>
        <v>13.5</v>
      </c>
      <c r="J15" s="489">
        <v>0.4</v>
      </c>
      <c r="K15" s="490">
        <f t="shared" si="2"/>
        <v>0.69993331851522567</v>
      </c>
      <c r="L15" s="488">
        <f t="shared" si="3"/>
        <v>2.2464999999999993</v>
      </c>
      <c r="M15" s="488">
        <f t="shared" si="4"/>
        <v>0</v>
      </c>
    </row>
    <row r="16" spans="1:13" ht="16.2" thickBot="1">
      <c r="A16" s="493" t="s">
        <v>281</v>
      </c>
      <c r="B16" s="492" t="s">
        <v>282</v>
      </c>
      <c r="C16" s="482"/>
      <c r="D16" s="486">
        <v>18.989999999999998</v>
      </c>
      <c r="E16" s="484">
        <v>0.52</v>
      </c>
      <c r="F16" s="485">
        <f t="shared" si="0"/>
        <v>9.1151999999999997</v>
      </c>
      <c r="G16" s="486">
        <v>14.25</v>
      </c>
      <c r="H16" s="487">
        <f t="shared" si="5"/>
        <v>0.24960505529225907</v>
      </c>
      <c r="I16" s="488">
        <f t="shared" si="1"/>
        <v>8.5499999999999989</v>
      </c>
      <c r="J16" s="489">
        <v>0.4</v>
      </c>
      <c r="K16" s="490">
        <f t="shared" si="2"/>
        <v>0.54976303317535546</v>
      </c>
      <c r="L16" s="488">
        <f t="shared" si="3"/>
        <v>0.56520000000000081</v>
      </c>
      <c r="M16" s="488">
        <f t="shared" si="4"/>
        <v>0</v>
      </c>
    </row>
    <row r="17" spans="1:13" ht="16.2" thickBot="1">
      <c r="A17" s="494" t="s">
        <v>283</v>
      </c>
      <c r="B17" s="492" t="s">
        <v>80</v>
      </c>
      <c r="C17" s="482"/>
      <c r="D17" s="486">
        <v>12.99</v>
      </c>
      <c r="E17" s="484">
        <v>0.55000000000000004</v>
      </c>
      <c r="F17" s="485">
        <f t="shared" si="0"/>
        <v>5.8454999999999995</v>
      </c>
      <c r="G17" s="486">
        <v>7.79</v>
      </c>
      <c r="H17" s="487">
        <f t="shared" si="5"/>
        <v>0.40030792917628943</v>
      </c>
      <c r="I17" s="488">
        <f t="shared" si="1"/>
        <v>4.6739999999999995</v>
      </c>
      <c r="J17" s="489">
        <v>0.4</v>
      </c>
      <c r="K17" s="490">
        <f t="shared" si="2"/>
        <v>0.64018475750577375</v>
      </c>
      <c r="L17" s="488">
        <f t="shared" si="3"/>
        <v>1.1715</v>
      </c>
      <c r="M17" s="488">
        <f t="shared" si="4"/>
        <v>0</v>
      </c>
    </row>
    <row r="18" spans="1:13" ht="16.2" thickBot="1">
      <c r="A18" s="494" t="s">
        <v>284</v>
      </c>
      <c r="B18" s="492" t="s">
        <v>77</v>
      </c>
      <c r="C18" s="482"/>
      <c r="D18" s="486">
        <v>13.99</v>
      </c>
      <c r="E18" s="484">
        <v>0.52</v>
      </c>
      <c r="F18" s="485">
        <f t="shared" si="0"/>
        <v>6.7152000000000003</v>
      </c>
      <c r="G18" s="486">
        <v>5</v>
      </c>
      <c r="H18" s="487">
        <f t="shared" si="5"/>
        <v>0.64260185847033591</v>
      </c>
      <c r="I18" s="488">
        <f t="shared" si="1"/>
        <v>3</v>
      </c>
      <c r="J18" s="489">
        <v>0.4</v>
      </c>
      <c r="K18" s="490">
        <f t="shared" si="2"/>
        <v>0.78556111508220161</v>
      </c>
      <c r="L18" s="488">
        <f t="shared" si="3"/>
        <v>3.7152000000000003</v>
      </c>
      <c r="M18" s="488">
        <f t="shared" si="4"/>
        <v>0</v>
      </c>
    </row>
    <row r="19" spans="1:13" ht="16.2" thickBot="1">
      <c r="A19" s="494" t="s">
        <v>285</v>
      </c>
      <c r="B19" s="492" t="s">
        <v>72</v>
      </c>
      <c r="C19" s="482"/>
      <c r="D19" s="486">
        <v>7.99</v>
      </c>
      <c r="E19" s="484">
        <v>0.55000000000000004</v>
      </c>
      <c r="F19" s="485">
        <f t="shared" si="0"/>
        <v>3.5954999999999999</v>
      </c>
      <c r="G19" s="486">
        <v>5</v>
      </c>
      <c r="H19" s="487">
        <f t="shared" si="5"/>
        <v>0.37421777221526908</v>
      </c>
      <c r="I19" s="488">
        <f t="shared" si="1"/>
        <v>3</v>
      </c>
      <c r="J19" s="489">
        <v>0.4</v>
      </c>
      <c r="K19" s="490">
        <f t="shared" si="2"/>
        <v>0.62453066332916141</v>
      </c>
      <c r="L19" s="488">
        <f t="shared" si="3"/>
        <v>0.59549999999999992</v>
      </c>
      <c r="M19" s="488">
        <f t="shared" si="4"/>
        <v>0</v>
      </c>
    </row>
    <row r="20" spans="1:13" ht="15.6" thickBot="1">
      <c r="A20" s="495"/>
      <c r="B20" s="495"/>
      <c r="C20" s="496"/>
      <c r="D20" s="495"/>
      <c r="E20" s="495"/>
      <c r="F20" s="495"/>
      <c r="G20" s="495"/>
      <c r="H20" s="497"/>
      <c r="I20" s="498"/>
      <c r="J20" s="498"/>
      <c r="K20" s="498"/>
      <c r="L20" s="499"/>
      <c r="M20" s="499"/>
    </row>
    <row r="21" spans="1:13" ht="15.6" customHeight="1" thickTop="1">
      <c r="A21" s="500" t="s">
        <v>246</v>
      </c>
      <c r="B21" s="501"/>
      <c r="C21" s="501"/>
      <c r="D21" s="501"/>
      <c r="E21" s="501"/>
      <c r="F21" s="501"/>
      <c r="G21" s="501"/>
      <c r="H21" s="502"/>
      <c r="I21" s="503" t="s">
        <v>286</v>
      </c>
      <c r="J21" s="504"/>
      <c r="K21" s="504"/>
      <c r="L21" s="504"/>
      <c r="M21" s="505"/>
    </row>
    <row r="22" spans="1:13">
      <c r="A22" s="500" t="s">
        <v>287</v>
      </c>
      <c r="B22" s="501"/>
      <c r="C22" s="501"/>
      <c r="D22" s="501"/>
      <c r="E22" s="501"/>
      <c r="F22" s="501"/>
      <c r="G22" s="501"/>
      <c r="H22" s="502"/>
      <c r="I22" s="506"/>
      <c r="J22" s="507"/>
      <c r="K22" s="507"/>
      <c r="L22" s="507"/>
      <c r="M22" s="508"/>
    </row>
    <row r="23" spans="1:13" ht="39" customHeight="1" thickBot="1">
      <c r="A23" s="500" t="s">
        <v>288</v>
      </c>
      <c r="B23" s="501"/>
      <c r="C23" s="501"/>
      <c r="D23" s="501"/>
      <c r="E23" s="501"/>
      <c r="F23" s="501"/>
      <c r="G23" s="501"/>
      <c r="H23" s="502"/>
      <c r="I23" s="509"/>
      <c r="J23" s="510"/>
      <c r="K23" s="510"/>
      <c r="L23" s="510"/>
      <c r="M23" s="511"/>
    </row>
    <row r="24" spans="1:13" ht="15.6" customHeight="1" thickTop="1">
      <c r="A24" s="512" t="s">
        <v>289</v>
      </c>
      <c r="B24" s="501"/>
      <c r="C24" s="501"/>
      <c r="D24" s="501"/>
      <c r="E24" s="501"/>
      <c r="F24" s="501"/>
      <c r="G24" s="501"/>
      <c r="H24" s="502"/>
      <c r="I24" s="241"/>
      <c r="J24" s="241"/>
      <c r="K24" s="241"/>
      <c r="L24" s="241"/>
      <c r="M24" s="241"/>
    </row>
    <row r="25" spans="1:13" ht="16.2" thickBot="1">
      <c r="A25" s="512" t="s">
        <v>290</v>
      </c>
      <c r="B25" s="501"/>
      <c r="C25" s="501"/>
      <c r="D25" s="501"/>
      <c r="E25" s="501"/>
      <c r="F25" s="501"/>
      <c r="G25" s="501"/>
      <c r="H25" s="502"/>
      <c r="I25" s="241"/>
      <c r="J25" s="513" t="s">
        <v>291</v>
      </c>
      <c r="K25" s="498"/>
      <c r="L25" s="514">
        <f>SUM(M9:M19)</f>
        <v>0</v>
      </c>
      <c r="M25" s="514"/>
    </row>
    <row r="26" spans="1:13" ht="15.6" thickTop="1">
      <c r="A26" s="512" t="s">
        <v>292</v>
      </c>
      <c r="B26" s="501"/>
      <c r="C26" s="501"/>
      <c r="D26" s="501"/>
      <c r="E26" s="501"/>
      <c r="F26" s="501"/>
      <c r="G26" s="501"/>
      <c r="H26" s="241"/>
      <c r="I26" s="241"/>
      <c r="J26" s="515" t="s">
        <v>205</v>
      </c>
      <c r="K26" s="516"/>
      <c r="L26" s="516"/>
      <c r="M26" s="517"/>
    </row>
    <row r="27" spans="1:13">
      <c r="A27" s="257"/>
      <c r="B27" s="266"/>
      <c r="C27" s="241"/>
      <c r="D27" s="241"/>
      <c r="E27" s="241"/>
      <c r="F27" s="241"/>
      <c r="G27" s="241"/>
      <c r="H27" s="241"/>
      <c r="I27" s="263"/>
      <c r="J27" s="241"/>
      <c r="K27" s="241"/>
      <c r="L27" s="241"/>
      <c r="M27" s="241"/>
    </row>
  </sheetData>
  <mergeCells count="18">
    <mergeCell ref="B24:G24"/>
    <mergeCell ref="B25:G25"/>
    <mergeCell ref="L25:M25"/>
    <mergeCell ref="B26:G26"/>
    <mergeCell ref="H7:I7"/>
    <mergeCell ref="J7:K7"/>
    <mergeCell ref="L7:M7"/>
    <mergeCell ref="B21:G21"/>
    <mergeCell ref="I21:M23"/>
    <mergeCell ref="B22:G22"/>
    <mergeCell ref="B23:G23"/>
    <mergeCell ref="D1:L1"/>
    <mergeCell ref="B2:E2"/>
    <mergeCell ref="I2:M2"/>
    <mergeCell ref="B3:E3"/>
    <mergeCell ref="I3:M3"/>
    <mergeCell ref="B4:E4"/>
    <mergeCell ref="I4:M4"/>
  </mergeCells>
  <conditionalFormatting sqref="A9:A19">
    <cfRule type="duplicateValues" dxfId="0" priority="1"/>
  </conditionalFormatting>
  <hyperlinks>
    <hyperlink ref="I5" r:id="rId1" xr:uid="{A64C520C-3117-45AA-848D-F3ACAF3DEA4E}"/>
  </hyperlinks>
  <pageMargins left="0.7" right="0.7" top="0.75" bottom="0.75" header="0.3" footer="0.3"/>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9</vt:i4>
      </vt:variant>
    </vt:vector>
  </HeadingPairs>
  <TitlesOfParts>
    <vt:vector size="17" baseType="lpstr">
      <vt:lpstr>Important Information</vt:lpstr>
      <vt:lpstr>B&amp;H</vt:lpstr>
      <vt:lpstr>Capitol</vt:lpstr>
      <vt:lpstr>GTL</vt:lpstr>
      <vt:lpstr>HCCP</vt:lpstr>
      <vt:lpstr>UPDATED HCCP POS</vt:lpstr>
      <vt:lpstr>Tyndale</vt:lpstr>
      <vt:lpstr>ADDED Tyndale POS</vt:lpstr>
      <vt:lpstr>'B&amp;H'!Print_Area</vt:lpstr>
      <vt:lpstr>Capitol!Print_Area</vt:lpstr>
      <vt:lpstr>GTL!Print_Area</vt:lpstr>
      <vt:lpstr>HCCP!Print_Area</vt:lpstr>
      <vt:lpstr>'Important Information'!Print_Area</vt:lpstr>
      <vt:lpstr>Tyndale!Print_Area</vt:lpstr>
      <vt:lpstr>'B&amp;H'!Print_Titles</vt:lpstr>
      <vt:lpstr>Capitol!Print_Titles</vt:lpstr>
      <vt:lpstr>HCCP!Print_Titles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Clark</dc:creator>
  <cp:lastModifiedBy>Lori Wilbanks</cp:lastModifiedBy>
  <cp:lastPrinted>2022-10-26T20:26:57Z</cp:lastPrinted>
  <dcterms:created xsi:type="dcterms:W3CDTF">2022-05-04T18:42:41Z</dcterms:created>
  <dcterms:modified xsi:type="dcterms:W3CDTF">2022-11-30T19:34:57Z</dcterms:modified>
</cp:coreProperties>
</file>