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2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P:\01 SALES FOLDER\3CATALOG DETAILS\2022\06 Back To Basics Catalog\PO's\"/>
    </mc:Choice>
  </mc:AlternateContent>
  <xr:revisionPtr revIDLastSave="0" documentId="8_{22A34A13-C726-4668-8A86-DD2D8847E619}" xr6:coauthVersionLast="47" xr6:coauthVersionMax="47" xr10:uidLastSave="{00000000-0000-0000-0000-000000000000}"/>
  <bookViews>
    <workbookView xWindow="-120" yWindow="-120" windowWidth="25440" windowHeight="15390" tabRatio="737" firstSheet="7" activeTab="15" xr2:uid="{6E613A5E-DC92-4CAE-92C6-7E8ED8B4CC52}"/>
  </bookViews>
  <sheets>
    <sheet name="B&amp;H" sheetId="10" r:id="rId1"/>
    <sheet name="Baker" sheetId="19" r:id="rId2"/>
    <sheet name="Barbour" sheetId="20" r:id="rId3"/>
    <sheet name="Capitol" sheetId="45" r:id="rId4"/>
    <sheet name="Carson" sheetId="38" r:id="rId5"/>
    <sheet name="Christian Art Gifts" sheetId="39" r:id="rId6"/>
    <sheet name="Creative Brands" sheetId="40" r:id="rId7"/>
    <sheet name="GT Luscombe" sheetId="53" r:id="rId8"/>
    <sheet name="Harvest House" sheetId="25" r:id="rId9"/>
    <sheet name="HCCP" sheetId="52" r:id="rId10"/>
    <sheet name="IVP" sheetId="26" r:id="rId11"/>
    <sheet name="Kregel" sheetId="50" r:id="rId12"/>
    <sheet name="Moody" sheetId="27" r:id="rId13"/>
    <sheet name="P Graham Dunn" sheetId="42" r:id="rId14"/>
    <sheet name="Provident" sheetId="46" r:id="rId15"/>
    <sheet name="Tyndale" sheetId="47" r:id="rId16"/>
  </sheets>
  <definedNames>
    <definedName name="_xlnm.Print_Area" localSheetId="0">'B&amp;H'!$A$1:$J$48</definedName>
    <definedName name="_xlnm.Print_Area" localSheetId="1">Baker!$A$1:$J$27</definedName>
    <definedName name="_xlnm.Print_Area" localSheetId="2">Barbour!$A$1:$J$23</definedName>
    <definedName name="_xlnm.Print_Area" localSheetId="3">Capitol!$A$1:$J$31</definedName>
    <definedName name="_xlnm.Print_Area" localSheetId="4">Carson!$A$1:$I$22</definedName>
    <definedName name="_xlnm.Print_Area" localSheetId="5">'Christian Art Gifts'!$A$1:$I$22</definedName>
    <definedName name="_xlnm.Print_Area" localSheetId="6">'Creative Brands'!$A$1:$I$20</definedName>
    <definedName name="_xlnm.Print_Area" localSheetId="7">'GT Luscombe'!$A$1:$J$49</definedName>
    <definedName name="_xlnm.Print_Area" localSheetId="8">'Harvest House'!$A$1:$J$27</definedName>
    <definedName name="_xlnm.Print_Area" localSheetId="9">HCCP!$A$1:$K$44</definedName>
    <definedName name="_xlnm.Print_Area" localSheetId="10">IVP!$A$1:$J$26</definedName>
    <definedName name="_xlnm.Print_Area" localSheetId="11">Kregel!$A$1:$I$123</definedName>
    <definedName name="_xlnm.Print_Area" localSheetId="12">Moody!$A$1:$J$27</definedName>
    <definedName name="_xlnm.Print_Area" localSheetId="13">'P Graham Dunn'!$A$1:$I$19</definedName>
    <definedName name="_xlnm.Print_Area" localSheetId="14">Provident!$A$1:$I$14</definedName>
    <definedName name="_xlnm.Print_Area" localSheetId="15">Tyndale!$A$1:$J$113</definedName>
    <definedName name="_xlnm.Print_Titles" localSheetId="0">'B&amp;H'!$13:$13</definedName>
    <definedName name="_xlnm.Print_Titles" localSheetId="1">Baker!#REF!</definedName>
    <definedName name="_xlnm.Print_Titles" localSheetId="2">Barbour!#REF!</definedName>
    <definedName name="_xlnm.Print_Titles" localSheetId="3">Capitol!#REF!</definedName>
    <definedName name="_xlnm.Print_Titles" localSheetId="4">Carson!#REF!</definedName>
    <definedName name="_xlnm.Print_Titles" localSheetId="5">'Christian Art Gifts'!#REF!</definedName>
    <definedName name="_xlnm.Print_Titles" localSheetId="6">'Creative Brands'!#REF!</definedName>
    <definedName name="_xlnm.Print_Titles" localSheetId="8">'Harvest House'!#REF!</definedName>
    <definedName name="_xlnm.Print_Titles" localSheetId="9">HCCP!$11:$11</definedName>
    <definedName name="_xlnm.Print_Titles" localSheetId="10">IVP!#REF!</definedName>
    <definedName name="_xlnm.Print_Titles" localSheetId="11">Kregel!#REF!</definedName>
    <definedName name="_xlnm.Print_Titles" localSheetId="12">Moody!#REF!</definedName>
    <definedName name="_xlnm.Print_Titles" localSheetId="13">'P Graham Dunn'!#REF!</definedName>
    <definedName name="_xlnm.Print_Titles" localSheetId="14">Provident!#REF!</definedName>
    <definedName name="_xlnm.Print_Titles" localSheetId="15">Tyndale!#REF!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43" i="52" l="1"/>
  <c r="A42" i="52"/>
  <c r="A41" i="52"/>
  <c r="A40" i="52"/>
  <c r="A39" i="52"/>
  <c r="K30" i="52"/>
  <c r="J30" i="52"/>
  <c r="I30" i="52"/>
  <c r="G30" i="52"/>
  <c r="K29" i="52"/>
  <c r="J29" i="52"/>
  <c r="I29" i="52"/>
  <c r="G29" i="52"/>
  <c r="K28" i="52"/>
  <c r="J28" i="52"/>
  <c r="I28" i="52"/>
  <c r="G28" i="52"/>
  <c r="K27" i="52"/>
  <c r="J27" i="52"/>
  <c r="I27" i="52"/>
  <c r="G27" i="52"/>
  <c r="K26" i="52"/>
  <c r="J26" i="52"/>
  <c r="I26" i="52"/>
  <c r="G26" i="52"/>
  <c r="K25" i="52"/>
  <c r="J25" i="52"/>
  <c r="I25" i="52"/>
  <c r="G25" i="52"/>
  <c r="K24" i="52"/>
  <c r="J24" i="52"/>
  <c r="I24" i="52"/>
  <c r="G24" i="52"/>
  <c r="K23" i="52"/>
  <c r="J23" i="52"/>
  <c r="I23" i="52"/>
  <c r="G23" i="52"/>
  <c r="K22" i="52"/>
  <c r="J22" i="52"/>
  <c r="I22" i="52"/>
  <c r="G22" i="52"/>
  <c r="K21" i="52"/>
  <c r="J21" i="52"/>
  <c r="I21" i="52"/>
  <c r="G21" i="52"/>
  <c r="K20" i="52"/>
  <c r="J20" i="52"/>
  <c r="I20" i="52"/>
  <c r="G20" i="52"/>
  <c r="K19" i="52"/>
  <c r="J19" i="52"/>
  <c r="I19" i="52"/>
  <c r="G19" i="52"/>
  <c r="K18" i="52"/>
  <c r="J18" i="52"/>
  <c r="I18" i="52"/>
  <c r="G18" i="52"/>
  <c r="K17" i="52"/>
  <c r="J17" i="52"/>
  <c r="I17" i="52"/>
  <c r="G17" i="52"/>
  <c r="K16" i="52"/>
  <c r="J16" i="52"/>
  <c r="I16" i="52"/>
  <c r="G16" i="52"/>
  <c r="K15" i="52"/>
  <c r="J15" i="52"/>
  <c r="I15" i="52"/>
  <c r="G15" i="52"/>
  <c r="K14" i="52"/>
  <c r="J14" i="52"/>
  <c r="I14" i="52"/>
  <c r="G14" i="52"/>
  <c r="G13" i="52"/>
  <c r="J13" i="52" s="1"/>
  <c r="I13" i="52" s="1"/>
  <c r="E7" i="52"/>
  <c r="C7" i="52"/>
  <c r="E6" i="52"/>
  <c r="E3" i="52"/>
  <c r="H12" i="25"/>
  <c r="H12" i="45"/>
  <c r="H12" i="20"/>
  <c r="H12" i="19"/>
  <c r="H12" i="47"/>
  <c r="I15" i="19"/>
  <c r="I113" i="50"/>
  <c r="I112" i="50"/>
  <c r="I111" i="50"/>
  <c r="I110" i="50"/>
  <c r="I109" i="50"/>
  <c r="I108" i="50"/>
  <c r="I107" i="50"/>
  <c r="I106" i="50"/>
  <c r="I105" i="50"/>
  <c r="I104" i="50"/>
  <c r="I103" i="50"/>
  <c r="I102" i="50"/>
  <c r="I101" i="50"/>
  <c r="I100" i="50"/>
  <c r="I99" i="50"/>
  <c r="I98" i="50"/>
  <c r="I97" i="50"/>
  <c r="I96" i="50"/>
  <c r="I95" i="50"/>
  <c r="I94" i="50"/>
  <c r="I93" i="50"/>
  <c r="I92" i="50"/>
  <c r="I91" i="50"/>
  <c r="I90" i="50"/>
  <c r="I89" i="50"/>
  <c r="I88" i="50"/>
  <c r="I87" i="50"/>
  <c r="I86" i="50"/>
  <c r="I85" i="50"/>
  <c r="I84" i="50"/>
  <c r="I83" i="50"/>
  <c r="I82" i="50"/>
  <c r="I81" i="50"/>
  <c r="I80" i="50"/>
  <c r="I79" i="50"/>
  <c r="I78" i="50"/>
  <c r="I77" i="50"/>
  <c r="I76" i="50"/>
  <c r="I75" i="50"/>
  <c r="I74" i="50"/>
  <c r="I73" i="50"/>
  <c r="I72" i="50"/>
  <c r="I71" i="50"/>
  <c r="I70" i="50"/>
  <c r="I69" i="50"/>
  <c r="I68" i="50"/>
  <c r="I67" i="50"/>
  <c r="I66" i="50"/>
  <c r="I65" i="50"/>
  <c r="I64" i="50"/>
  <c r="I63" i="50"/>
  <c r="I62" i="50"/>
  <c r="I61" i="50"/>
  <c r="I60" i="50"/>
  <c r="I59" i="50"/>
  <c r="I58" i="50"/>
  <c r="I57" i="50"/>
  <c r="I56" i="50"/>
  <c r="I55" i="50"/>
  <c r="I54" i="50"/>
  <c r="I53" i="50"/>
  <c r="I52" i="50"/>
  <c r="I51" i="50"/>
  <c r="I50" i="50"/>
  <c r="I49" i="50"/>
  <c r="I48" i="50"/>
  <c r="I47" i="50"/>
  <c r="I46" i="50"/>
  <c r="I45" i="50"/>
  <c r="I44" i="50"/>
  <c r="I43" i="50"/>
  <c r="I42" i="50"/>
  <c r="I41" i="50"/>
  <c r="I40" i="50"/>
  <c r="I39" i="50"/>
  <c r="I38" i="50"/>
  <c r="I37" i="50"/>
  <c r="I36" i="50"/>
  <c r="I35" i="50"/>
  <c r="I34" i="50"/>
  <c r="I33" i="50"/>
  <c r="I32" i="50"/>
  <c r="I31" i="50"/>
  <c r="I30" i="50"/>
  <c r="I29" i="50"/>
  <c r="I28" i="50"/>
  <c r="I27" i="50"/>
  <c r="I26" i="50"/>
  <c r="I25" i="50"/>
  <c r="I24" i="50"/>
  <c r="I23" i="50"/>
  <c r="I22" i="50"/>
  <c r="I21" i="50"/>
  <c r="I20" i="50"/>
  <c r="I19" i="50"/>
  <c r="I18" i="50"/>
  <c r="I17" i="50"/>
  <c r="I16" i="50"/>
  <c r="I15" i="50"/>
  <c r="I14" i="50"/>
  <c r="H12" i="50"/>
  <c r="I44" i="52" l="1"/>
  <c r="K13" i="52"/>
  <c r="C44" i="52" s="1"/>
  <c r="I12" i="50"/>
  <c r="H12" i="46"/>
  <c r="I104" i="47"/>
  <c r="I103" i="47"/>
  <c r="I102" i="47"/>
  <c r="I101" i="47"/>
  <c r="I100" i="47"/>
  <c r="I99" i="47"/>
  <c r="I98" i="47"/>
  <c r="I97" i="47"/>
  <c r="I96" i="47"/>
  <c r="I95" i="47"/>
  <c r="I94" i="47"/>
  <c r="I93" i="47"/>
  <c r="I92" i="47"/>
  <c r="I91" i="47"/>
  <c r="I90" i="47"/>
  <c r="I89" i="47"/>
  <c r="I88" i="47"/>
  <c r="I87" i="47"/>
  <c r="I86" i="47"/>
  <c r="I85" i="47"/>
  <c r="I84" i="47"/>
  <c r="I83" i="47"/>
  <c r="I82" i="47"/>
  <c r="I81" i="47"/>
  <c r="I80" i="47"/>
  <c r="I79" i="47"/>
  <c r="I78" i="47"/>
  <c r="I77" i="47"/>
  <c r="I76" i="47"/>
  <c r="I75" i="47"/>
  <c r="I74" i="47"/>
  <c r="I73" i="47"/>
  <c r="I72" i="47"/>
  <c r="I71" i="47"/>
  <c r="I70" i="47"/>
  <c r="I69" i="47"/>
  <c r="I68" i="47"/>
  <c r="I67" i="47"/>
  <c r="I66" i="47"/>
  <c r="I65" i="47"/>
  <c r="I64" i="47"/>
  <c r="I63" i="47"/>
  <c r="I62" i="47"/>
  <c r="I61" i="47"/>
  <c r="I60" i="47"/>
  <c r="I59" i="47"/>
  <c r="I58" i="47"/>
  <c r="I57" i="47"/>
  <c r="I56" i="47"/>
  <c r="I55" i="47"/>
  <c r="I54" i="47"/>
  <c r="I53" i="47"/>
  <c r="I52" i="47"/>
  <c r="I51" i="47"/>
  <c r="I50" i="47"/>
  <c r="I49" i="47"/>
  <c r="I48" i="47"/>
  <c r="I47" i="47"/>
  <c r="I46" i="47"/>
  <c r="I45" i="47"/>
  <c r="I44" i="47"/>
  <c r="I43" i="47"/>
  <c r="I42" i="47"/>
  <c r="I41" i="47"/>
  <c r="I40" i="47"/>
  <c r="I39" i="47"/>
  <c r="I38" i="47"/>
  <c r="I37" i="47"/>
  <c r="I36" i="47"/>
  <c r="I35" i="47"/>
  <c r="I34" i="47"/>
  <c r="I33" i="47"/>
  <c r="I32" i="47"/>
  <c r="I31" i="47"/>
  <c r="I30" i="47"/>
  <c r="I29" i="47"/>
  <c r="I28" i="47"/>
  <c r="I27" i="47"/>
  <c r="I26" i="47"/>
  <c r="I25" i="47"/>
  <c r="I24" i="47"/>
  <c r="I23" i="47"/>
  <c r="I22" i="47"/>
  <c r="I19" i="47"/>
  <c r="I21" i="47"/>
  <c r="I20" i="47"/>
  <c r="I15" i="47"/>
  <c r="I18" i="47"/>
  <c r="I17" i="47"/>
  <c r="I16" i="47"/>
  <c r="I14" i="47"/>
  <c r="I18" i="46"/>
  <c r="I17" i="46"/>
  <c r="I16" i="46"/>
  <c r="I15" i="46"/>
  <c r="I14" i="46"/>
  <c r="I12" i="46" s="1"/>
  <c r="I23" i="45"/>
  <c r="I22" i="45"/>
  <c r="I21" i="45"/>
  <c r="I20" i="45"/>
  <c r="I19" i="45"/>
  <c r="I18" i="45"/>
  <c r="I17" i="45"/>
  <c r="I16" i="45"/>
  <c r="I15" i="45"/>
  <c r="I14" i="45"/>
  <c r="I12" i="47" l="1"/>
  <c r="I12" i="45"/>
  <c r="F15" i="42"/>
  <c r="F16" i="42"/>
  <c r="F17" i="42"/>
  <c r="F18" i="42"/>
  <c r="F19" i="42"/>
  <c r="F15" i="40"/>
  <c r="F16" i="40"/>
  <c r="F17" i="40"/>
  <c r="F18" i="40"/>
  <c r="F19" i="40"/>
  <c r="F20" i="40"/>
  <c r="H12" i="38"/>
  <c r="F15" i="38"/>
  <c r="F16" i="38"/>
  <c r="F17" i="38"/>
  <c r="F18" i="38"/>
  <c r="F19" i="38"/>
  <c r="F20" i="38"/>
  <c r="I19" i="42" l="1"/>
  <c r="I18" i="42"/>
  <c r="I17" i="42"/>
  <c r="I16" i="42"/>
  <c r="I15" i="42"/>
  <c r="I14" i="42"/>
  <c r="F14" i="42"/>
  <c r="H12" i="42"/>
  <c r="I20" i="40"/>
  <c r="I19" i="40"/>
  <c r="I18" i="40"/>
  <c r="I17" i="40"/>
  <c r="I16" i="40"/>
  <c r="I15" i="40"/>
  <c r="I14" i="40"/>
  <c r="F14" i="40"/>
  <c r="H12" i="40"/>
  <c r="I20" i="39"/>
  <c r="I19" i="39"/>
  <c r="I18" i="39"/>
  <c r="I17" i="39"/>
  <c r="I16" i="39"/>
  <c r="I15" i="39"/>
  <c r="I14" i="39"/>
  <c r="H12" i="39"/>
  <c r="I20" i="38"/>
  <c r="I19" i="38"/>
  <c r="I18" i="38"/>
  <c r="I17" i="38"/>
  <c r="I16" i="38"/>
  <c r="I15" i="38"/>
  <c r="I14" i="38"/>
  <c r="F14" i="38"/>
  <c r="I12" i="42" l="1"/>
  <c r="I12" i="40"/>
  <c r="I12" i="39"/>
  <c r="I12" i="38"/>
  <c r="I16" i="19" l="1"/>
  <c r="I17" i="19"/>
  <c r="I15" i="20"/>
  <c r="I15" i="25"/>
  <c r="I16" i="25"/>
  <c r="I15" i="26"/>
  <c r="I15" i="27"/>
  <c r="I16" i="27"/>
  <c r="I15" i="10"/>
  <c r="I16" i="10"/>
  <c r="I17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30" i="10"/>
  <c r="I31" i="10"/>
  <c r="I14" i="27"/>
  <c r="I14" i="26"/>
  <c r="I14" i="25"/>
  <c r="I14" i="19"/>
  <c r="I14" i="10"/>
  <c r="I14" i="20"/>
  <c r="I12" i="20" s="1"/>
  <c r="I12" i="19" l="1"/>
  <c r="I12" i="25"/>
  <c r="H12" i="27"/>
  <c r="I12" i="26"/>
  <c r="H12" i="26"/>
  <c r="H12" i="10"/>
  <c r="I12" i="10" l="1"/>
  <c r="I12" i="27"/>
</calcChain>
</file>

<file path=xl/sharedStrings.xml><?xml version="1.0" encoding="utf-8"?>
<sst xmlns="http://schemas.openxmlformats.org/spreadsheetml/2006/main" count="853" uniqueCount="412">
  <si>
    <t>Product Title</t>
  </si>
  <si>
    <t>Format</t>
  </si>
  <si>
    <t>List Price</t>
  </si>
  <si>
    <t>Author</t>
  </si>
  <si>
    <t>QTY.</t>
  </si>
  <si>
    <t>TOTAL</t>
  </si>
  <si>
    <t>DOLLARS</t>
  </si>
  <si>
    <t>QUANTITY</t>
  </si>
  <si>
    <t>CSB He Reads Truth Bible Midnight Cloth Over Board</t>
  </si>
  <si>
    <t/>
  </si>
  <si>
    <t>HC</t>
  </si>
  <si>
    <t>9781087766119</t>
  </si>
  <si>
    <t>CSB He Reads Truth Bible Saddle LT</t>
  </si>
  <si>
    <t>IL</t>
  </si>
  <si>
    <t>9781087766133</t>
  </si>
  <si>
    <t>CSB He Reads Truth Bible Smoke LT</t>
  </si>
  <si>
    <t>9781087766096</t>
  </si>
  <si>
    <t>CSB Kids Bible, Thinline Edition Aqua LT</t>
  </si>
  <si>
    <t>9781087767833</t>
  </si>
  <si>
    <t>CSB Kids Bible, Thinline Edition Gray LT</t>
  </si>
  <si>
    <t>9781087767840</t>
  </si>
  <si>
    <t>CSB Kids Bible, Thinline Edition Space LT</t>
  </si>
  <si>
    <t>9781087767857</t>
  </si>
  <si>
    <t>CSB Single-Column Compact Bible Brown LT</t>
  </si>
  <si>
    <t>9781087751351</t>
  </si>
  <si>
    <t>CSB Single-Column Compact Bible Navy LT</t>
  </si>
  <si>
    <t>9781087751368</t>
  </si>
  <si>
    <t>CSB Single-Column Personal-Size Bible Black LL</t>
  </si>
  <si>
    <t>9781535905442</t>
  </si>
  <si>
    <t>Finding I Am (Lifeway)</t>
  </si>
  <si>
    <t>Lysa TerKeurst</t>
  </si>
  <si>
    <t>SC</t>
  </si>
  <si>
    <t>9781087773100</t>
  </si>
  <si>
    <t>God Of Deliverance (Lifeway)</t>
  </si>
  <si>
    <t>Jen Wilken</t>
  </si>
  <si>
    <t>9781087765549</t>
  </si>
  <si>
    <t>Isiah (Lifeway)</t>
  </si>
  <si>
    <t>Melissa Spoelstra</t>
  </si>
  <si>
    <t>9781087750958</t>
  </si>
  <si>
    <t>Jesus And Women (Lifeway)</t>
  </si>
  <si>
    <t>Kristi McLelland</t>
  </si>
  <si>
    <t>9781087773957</t>
  </si>
  <si>
    <t>Jude (Lifeway)</t>
  </si>
  <si>
    <t>Jackie Hill Perry</t>
  </si>
  <si>
    <t>9781087775340</t>
  </si>
  <si>
    <t>Seamless (Lifeway)</t>
  </si>
  <si>
    <t>Angie Smith</t>
  </si>
  <si>
    <t>9781087769462</t>
  </si>
  <si>
    <t>The Armor Of God (Lifeway)</t>
  </si>
  <si>
    <t>Priscilla Shirer</t>
  </si>
  <si>
    <t>9781087769455</t>
  </si>
  <si>
    <t>The Gospel On The Ground Bible Study Book (Lifeway)</t>
  </si>
  <si>
    <t>9781087748245</t>
  </si>
  <si>
    <t>TruthFilled (Lifeway)</t>
  </si>
  <si>
    <t>Ruth Chou Simons</t>
  </si>
  <si>
    <t>9781087773902</t>
  </si>
  <si>
    <t>CSB By Holman Bibles</t>
  </si>
  <si>
    <t>Account #</t>
  </si>
  <si>
    <t>Phone</t>
  </si>
  <si>
    <t>PO#</t>
  </si>
  <si>
    <t>Backorders</t>
  </si>
  <si>
    <t>Order Date</t>
  </si>
  <si>
    <t>Name</t>
  </si>
  <si>
    <t>Address</t>
  </si>
  <si>
    <t>City, ST, Zip</t>
  </si>
  <si>
    <t>Ordered By</t>
  </si>
  <si>
    <t>Ship Via</t>
  </si>
  <si>
    <t>Beyond The Desert Sands</t>
  </si>
  <si>
    <t>Tracie Peterson</t>
  </si>
  <si>
    <t>9780764237324</t>
  </si>
  <si>
    <t>Chase The Fun</t>
  </si>
  <si>
    <t>Annie Downs</t>
  </si>
  <si>
    <t>9780800738761</t>
  </si>
  <si>
    <t>Crossfire</t>
  </si>
  <si>
    <t>Lynette Eason</t>
  </si>
  <si>
    <t>9780800737351</t>
  </si>
  <si>
    <t>The Deadly Shallows</t>
  </si>
  <si>
    <t>Dani Pettrey</t>
  </si>
  <si>
    <t>9780764230868</t>
  </si>
  <si>
    <t>3-Minute Devotions For Women KJV Bible Rose &amp; Copper Florets</t>
  </si>
  <si>
    <t>Barbour Publishing</t>
  </si>
  <si>
    <t>9781636093093</t>
  </si>
  <si>
    <t>The 3-Minute Devotions For Women KJV Bible Mint Bouquet</t>
  </si>
  <si>
    <t>9781636093086</t>
  </si>
  <si>
    <t>096069572923</t>
  </si>
  <si>
    <t>096069576181</t>
  </si>
  <si>
    <t>096069250081</t>
  </si>
  <si>
    <t>096069104360</t>
  </si>
  <si>
    <t>096069241270</t>
  </si>
  <si>
    <t>096069116653</t>
  </si>
  <si>
    <t>096069641391</t>
  </si>
  <si>
    <t>1220000138032</t>
  </si>
  <si>
    <t>1220000133914</t>
  </si>
  <si>
    <t>9781776371297</t>
  </si>
  <si>
    <t>1230000109178</t>
  </si>
  <si>
    <t>1230000109017</t>
  </si>
  <si>
    <t>1230000109222</t>
  </si>
  <si>
    <t>1230000109130</t>
  </si>
  <si>
    <t>195002127364</t>
  </si>
  <si>
    <t>195002141698</t>
  </si>
  <si>
    <t>195002141377</t>
  </si>
  <si>
    <t>195002123526</t>
  </si>
  <si>
    <t>195002126848</t>
  </si>
  <si>
    <t>195002124608</t>
  </si>
  <si>
    <t>195002127463</t>
  </si>
  <si>
    <t>God's Daily Insights For Men</t>
  </si>
  <si>
    <t>Other</t>
  </si>
  <si>
    <t>9780736981279</t>
  </si>
  <si>
    <t>God's Daily Insights For Women</t>
  </si>
  <si>
    <t>9780736981293</t>
  </si>
  <si>
    <t>Revealing Revelation</t>
  </si>
  <si>
    <t>Amir Tsarfati</t>
  </si>
  <si>
    <t>9780736985246</t>
  </si>
  <si>
    <t>Analog Christian</t>
  </si>
  <si>
    <t>Jay Kim</t>
  </si>
  <si>
    <t>9781514003169</t>
  </si>
  <si>
    <t>Never Beyond Hope</t>
  </si>
  <si>
    <t>J.I. Packer</t>
  </si>
  <si>
    <t>9781514005064</t>
  </si>
  <si>
    <t>An Unexpected Revival</t>
  </si>
  <si>
    <t>Erica Wiggenhorn</t>
  </si>
  <si>
    <t>9780802425003</t>
  </si>
  <si>
    <t>Kingdom Politics</t>
  </si>
  <si>
    <t>Tony Evans</t>
  </si>
  <si>
    <t>9780802428981</t>
  </si>
  <si>
    <t>Predicting Jesus</t>
  </si>
  <si>
    <t>Kim Erickson</t>
  </si>
  <si>
    <t>9780802425119</t>
  </si>
  <si>
    <t>656200376928</t>
  </si>
  <si>
    <t>656200683507</t>
  </si>
  <si>
    <t>656200683545</t>
  </si>
  <si>
    <t>656200686942</t>
  </si>
  <si>
    <t>656200686935</t>
  </si>
  <si>
    <t>656200686997</t>
  </si>
  <si>
    <t>15+ ass’t units, 50% discount, 60-day billing, Free Freight</t>
  </si>
  <si>
    <t>25+ ass’t units, 52% discount, 60-day billing, Free Freight</t>
  </si>
  <si>
    <t>50+ ass’t units, 55% discount, 90-day billing, Free Freight</t>
  </si>
  <si>
    <t>Sale Price /
% Off</t>
  </si>
  <si>
    <t>Standard minimums – $100 net minimum</t>
  </si>
  <si>
    <t>Standard freight terms – free ground shipping on most orders</t>
  </si>
  <si>
    <t>Standard discount – 47%,  Bibles 45%</t>
  </si>
  <si>
    <t xml:space="preserve">No surcharge </t>
  </si>
  <si>
    <t>Standard discount – 48%</t>
  </si>
  <si>
    <t>Standard freight terms  – free freight in</t>
  </si>
  <si>
    <t>Store Promo Disc. %</t>
  </si>
  <si>
    <t>Catalog 
Price</t>
  </si>
  <si>
    <t>UPC</t>
  </si>
  <si>
    <t>Cost Per Piece</t>
  </si>
  <si>
    <t>Minimum Quantity</t>
  </si>
  <si>
    <t>Order Quantity</t>
  </si>
  <si>
    <t>Min Qty
Total</t>
  </si>
  <si>
    <t>CARSON HOME ACCENTS</t>
  </si>
  <si>
    <t>189 Foreman Road</t>
  </si>
  <si>
    <t>Freeport, PA  16229</t>
  </si>
  <si>
    <t xml:space="preserve">Amazing Grace Lantern </t>
  </si>
  <si>
    <t xml:space="preserve">Eat Pray Love Tray </t>
  </si>
  <si>
    <t xml:space="preserve">Faith Bigger Boxed Mug </t>
  </si>
  <si>
    <t xml:space="preserve">Family Tree Woven Tapestry Throw </t>
  </si>
  <si>
    <t xml:space="preserve">How Sweet The Sound 38 Patina Sentiment Chime </t>
  </si>
  <si>
    <t>Everlasting Glow With Premier Flicker God's Hands Candle</t>
  </si>
  <si>
    <t xml:space="preserve">Bible Tote Gray &amp; Brown </t>
  </si>
  <si>
    <t xml:space="preserve"> TOT144</t>
  </si>
  <si>
    <t xml:space="preserve">Faith Water Bottle </t>
  </si>
  <si>
    <t xml:space="preserve"> FLS053</t>
  </si>
  <si>
    <t xml:space="preserve">Give Thanks Extra Large Quarter Bound Journal </t>
  </si>
  <si>
    <t xml:space="preserve"> JLA015</t>
  </si>
  <si>
    <t xml:space="preserve">Make Every Day Count Coffee Mug </t>
  </si>
  <si>
    <t xml:space="preserve"> HFMUG822</t>
  </si>
  <si>
    <t xml:space="preserve">You've Got This 2 Piece Notebook Set </t>
  </si>
  <si>
    <t xml:space="preserve"> HFNBS053</t>
  </si>
  <si>
    <t xml:space="preserve">You've Got This Pen </t>
  </si>
  <si>
    <t xml:space="preserve"> HFPEN308</t>
  </si>
  <si>
    <t xml:space="preserve">You've Got This Zipper Pouch </t>
  </si>
  <si>
    <t xml:space="preserve"> HFPCA017</t>
  </si>
  <si>
    <t xml:space="preserve">3X5 Notepad CH Faith Focus </t>
  </si>
  <si>
    <t xml:space="preserve"> L1085</t>
  </si>
  <si>
    <t xml:space="preserve">6.5X8.75 Journal CG Be Still </t>
  </si>
  <si>
    <t xml:space="preserve"> L1084</t>
  </si>
  <si>
    <t xml:space="preserve">Blessed Chuck Block </t>
  </si>
  <si>
    <t xml:space="preserve"> L1024</t>
  </si>
  <si>
    <t xml:space="preserve">Blessed Signature Mug </t>
  </si>
  <si>
    <t xml:space="preserve"> L1017</t>
  </si>
  <si>
    <t xml:space="preserve">Blessed Tea Towel </t>
  </si>
  <si>
    <t xml:space="preserve"> L1025</t>
  </si>
  <si>
    <t xml:space="preserve">Magnet Set 4 CG Blessed Home </t>
  </si>
  <si>
    <t xml:space="preserve"> L1087</t>
  </si>
  <si>
    <t>L1086</t>
  </si>
  <si>
    <t>3" Dia Glass Dome CH My House Paperweight</t>
  </si>
  <si>
    <t>P. GRAHAM DUNN</t>
  </si>
  <si>
    <t>630 Henry Street</t>
  </si>
  <si>
    <t>Dalton, OH  44618</t>
  </si>
  <si>
    <t>800-828-5260 / 330-828-2108</t>
  </si>
  <si>
    <t xml:space="preserve">Canvas 11X11 Let Go Let God </t>
  </si>
  <si>
    <t xml:space="preserve"> CVS0119</t>
  </si>
  <si>
    <t xml:space="preserve">Canvas 5X7 Grace &amp; Coffee </t>
  </si>
  <si>
    <t xml:space="preserve"> CVS0283</t>
  </si>
  <si>
    <t xml:space="preserve">Canvas 7X5 Filled My Heart </t>
  </si>
  <si>
    <t xml:space="preserve"> CVS0287</t>
  </si>
  <si>
    <t xml:space="preserve">Feathered Friends He Watches Over </t>
  </si>
  <si>
    <t xml:space="preserve"> CVS0289</t>
  </si>
  <si>
    <t xml:space="preserve">Feathered Friends His Eye Is On The Sparrow </t>
  </si>
  <si>
    <t xml:space="preserve"> CVF0067</t>
  </si>
  <si>
    <t xml:space="preserve">Feathered Friends Safe In His Hands </t>
  </si>
  <si>
    <t xml:space="preserve"> BHB0606</t>
  </si>
  <si>
    <t>CHRISTIAN ART GIFTS</t>
  </si>
  <si>
    <t>359 Longview Drive</t>
  </si>
  <si>
    <t>Bloomingdale, IL  60108</t>
  </si>
  <si>
    <t>CREATIVE BRANDS</t>
  </si>
  <si>
    <t>5226 S. 31st Place</t>
  </si>
  <si>
    <t>Phoenix, AZ  85040</t>
  </si>
  <si>
    <t>B&amp;H PUBLISHING GROUP</t>
  </si>
  <si>
    <t>1 Lifeway Plaza</t>
  </si>
  <si>
    <t>Nashville, TN  37234</t>
  </si>
  <si>
    <t>Phone 800-251-3225 / Fax 800-296-4036</t>
  </si>
  <si>
    <t>6030 E. Fulton Road</t>
  </si>
  <si>
    <t>Ada, MI  49301</t>
  </si>
  <si>
    <t>Phone 800-877-2655 / Fax 800-398-3111</t>
  </si>
  <si>
    <t>BAKER PUBLISHING GROUP</t>
  </si>
  <si>
    <t>BARBOUR PUBLISHING</t>
  </si>
  <si>
    <t>1810 Barbour Drive</t>
  </si>
  <si>
    <t>Urichsville, OH  44683</t>
  </si>
  <si>
    <t>Phone 800-852-8010 / Fax 800-220-5948</t>
  </si>
  <si>
    <t>HARVEST HOUSE PUBLISHERS</t>
  </si>
  <si>
    <t>2975 Chad Drive</t>
  </si>
  <si>
    <t>Eugene, OR  97408</t>
  </si>
  <si>
    <t>Phone 800-547-8979 / Fax 888-501-6012</t>
  </si>
  <si>
    <t>INTERVARSITY PRESS</t>
  </si>
  <si>
    <t>430 Plaza Drive</t>
  </si>
  <si>
    <t>Westmont, IL  60559</t>
  </si>
  <si>
    <t>Phone 800-843-9487 / Fax 630-734-4350</t>
  </si>
  <si>
    <t>MOODY PUBLISHING</t>
  </si>
  <si>
    <t>210 West Chestnut Street</t>
  </si>
  <si>
    <t>Chicago, IL  60610</t>
  </si>
  <si>
    <t>Standard order minimum – $100</t>
  </si>
  <si>
    <t xml:space="preserve">30 % off sale price unless otherwise noted </t>
  </si>
  <si>
    <t>Minimum Opening order: $250 Per Catalog</t>
  </si>
  <si>
    <t>Minimum Reorder: $100 Per Catalog</t>
  </si>
  <si>
    <t xml:space="preserve">Back To Basics  Catalog 2022  </t>
  </si>
  <si>
    <t>Phone 800-888-1918 / Fax 724-295-4033</t>
  </si>
  <si>
    <t>Phone 800/521/7807</t>
  </si>
  <si>
    <t>Phone 800-572-1172 / Fax 800-525-7959</t>
  </si>
  <si>
    <t>No Minimum Order</t>
  </si>
  <si>
    <t>Free Freight on orders over $200</t>
  </si>
  <si>
    <t>NA</t>
  </si>
  <si>
    <t>STANDARD TERMS</t>
  </si>
  <si>
    <t>Capitol Christian Music Group</t>
  </si>
  <si>
    <t>Back To Basics Catalog 2022</t>
  </si>
  <si>
    <t>101 Winners Circle</t>
  </si>
  <si>
    <t>Brentwood, TN  37024</t>
  </si>
  <si>
    <t>Phone 800-877-4443 / Fax 615-371-6980</t>
  </si>
  <si>
    <t>Provident Music Group</t>
  </si>
  <si>
    <t>Tyndale House Publishers</t>
  </si>
  <si>
    <t>351 Executive Drive</t>
  </si>
  <si>
    <t>Carol Stream, IL  60188</t>
  </si>
  <si>
    <t>Phone 800-323-9400 / Fax 800-684-0247</t>
  </si>
  <si>
    <t xml:space="preserve">Munce Back To Basics Catalog </t>
  </si>
  <si>
    <t>HCCP Rep Name:</t>
  </si>
  <si>
    <t>Rep Name</t>
  </si>
  <si>
    <t>Ship Date:</t>
  </si>
  <si>
    <t>PO #:</t>
  </si>
  <si>
    <t>Promo Start Date:</t>
  </si>
  <si>
    <t>Account Name:</t>
  </si>
  <si>
    <t>Customer</t>
  </si>
  <si>
    <t>Promo End Date:</t>
  </si>
  <si>
    <t>Account Number:</t>
  </si>
  <si>
    <t>Customer Account Number</t>
  </si>
  <si>
    <t>Order Due Date:</t>
  </si>
  <si>
    <t>Promo Name:</t>
  </si>
  <si>
    <t>Date Ordered:</t>
  </si>
  <si>
    <t>Promo Code:</t>
  </si>
  <si>
    <t>MB2B23</t>
  </si>
  <si>
    <t>Dating:</t>
  </si>
  <si>
    <t>90 Days</t>
  </si>
  <si>
    <t>4 unit minimum order</t>
  </si>
  <si>
    <t>40% off</t>
  </si>
  <si>
    <t>2 unit minimum order</t>
  </si>
  <si>
    <t>30% off</t>
  </si>
  <si>
    <t>NIV, Larger Print Compact Bible, Leathersoft, Pink, Red Letter, Comfort Print</t>
  </si>
  <si>
    <t>NIV, Life Application Study Bible, Third Edition, Personal Size, Leathersoft, Brown, Red Letter</t>
  </si>
  <si>
    <t>NIV, Life Application Study Bible, Third Edition, Personal Size, Leathersoft, Gray/Teal, Red Letter</t>
  </si>
  <si>
    <t>NIV, Teen Study Bible, Compact, Leathersoft, Brown, Comfort Print</t>
  </si>
  <si>
    <t>NIV, Teen Study Bible, Compact, Leathersoft, Peach, Comfort Print</t>
  </si>
  <si>
    <t>NIV, Teen Study Bible, Hardcover, Navy, Comfort Print</t>
  </si>
  <si>
    <t>NIV, Teen Study Bible, Leathersoft, Teal, Comfort Print</t>
  </si>
  <si>
    <t>Record Keeper</t>
  </si>
  <si>
    <t>What Will They Think?</t>
  </si>
  <si>
    <t>Winning the War in Your Mind</t>
  </si>
  <si>
    <t>Sale Stickers</t>
  </si>
  <si>
    <t>9780310264040</t>
  </si>
  <si>
    <t>Sale Stickers 30% Off Sheet of 14</t>
  </si>
  <si>
    <t>9780310270089</t>
  </si>
  <si>
    <t>Sale Stickers 40% Off Sheet of 14</t>
  </si>
  <si>
    <t>9780310208556</t>
  </si>
  <si>
    <t>Sale Stickers $9.97 Sheet of 14</t>
  </si>
  <si>
    <t>9781404134119</t>
  </si>
  <si>
    <t>PRICE STICKER $5.00</t>
  </si>
  <si>
    <t>Total Units:</t>
  </si>
  <si>
    <t>Avg. Mar</t>
  </si>
  <si>
    <t>Total Net:</t>
  </si>
  <si>
    <t>Are We There Yet?</t>
  </si>
  <si>
    <t>Hillsong United</t>
  </si>
  <si>
    <t>CD</t>
  </si>
  <si>
    <t>602507447243</t>
  </si>
  <si>
    <t>Joy In The Morning</t>
  </si>
  <si>
    <t>Tauren Wells</t>
  </si>
  <si>
    <t>602438454044</t>
  </si>
  <si>
    <t>All Things New</t>
  </si>
  <si>
    <t>Tye Tribbett</t>
  </si>
  <si>
    <t>602557075403</t>
  </si>
  <si>
    <t>9781628629446</t>
  </si>
  <si>
    <t>Basics Of The Christian Faith Made Easy</t>
  </si>
  <si>
    <t>9781628623420</t>
  </si>
  <si>
    <t>Books Of The Bible Made Easy</t>
  </si>
  <si>
    <t>9781649380272</t>
  </si>
  <si>
    <t>Women Of The Bible: Old Testament</t>
  </si>
  <si>
    <t>9781628627558</t>
  </si>
  <si>
    <t>The Armor Of God</t>
  </si>
  <si>
    <t>9781649380531</t>
  </si>
  <si>
    <t>Bible Chronology Made Easy</t>
  </si>
  <si>
    <t>9781496466204</t>
  </si>
  <si>
    <t>NLT Thinline Refrence Bible Filament Enabled Edi. LL M Brown</t>
  </si>
  <si>
    <t>9781496466198</t>
  </si>
  <si>
    <t>NLT Thinline Reference Zipper Bible Enabled Edi. LL Sunset B</t>
  </si>
  <si>
    <t>9781628627589</t>
  </si>
  <si>
    <t>The Book Of James</t>
  </si>
  <si>
    <t>New Living Translation</t>
  </si>
  <si>
    <t>Rose Publishing</t>
  </si>
  <si>
    <t>All orders through New Day and Anchor</t>
  </si>
  <si>
    <t>Discount - 48%</t>
  </si>
  <si>
    <t>Freight - 50 units for Free Freight</t>
  </si>
  <si>
    <t>40% margin protection</t>
  </si>
  <si>
    <t>40% off sale= 65% discount, min 3 units</t>
  </si>
  <si>
    <t>30% off sale = 60% discount, min 3 units</t>
  </si>
  <si>
    <t>TobyMac</t>
  </si>
  <si>
    <t>602435921761</t>
  </si>
  <si>
    <t>Life After Death</t>
  </si>
  <si>
    <t>Street Date: 8/19/22
$5 off presale &amp; street week</t>
  </si>
  <si>
    <t>Kingdom Book One</t>
  </si>
  <si>
    <t>Kirk Franklin</t>
  </si>
  <si>
    <t>SALE PRICE TERMS</t>
  </si>
  <si>
    <t xml:space="preserve">SALE PRICE TERMS </t>
  </si>
  <si>
    <t>Standard  Discount – 40%</t>
  </si>
  <si>
    <t xml:space="preserve">Standard discount – </t>
  </si>
  <si>
    <t xml:space="preserve">Standard freight terms – </t>
  </si>
  <si>
    <t xml:space="preserve">Standard minimums – </t>
  </si>
  <si>
    <t xml:space="preserve">Surcharge? –  </t>
  </si>
  <si>
    <t>Surcharge – No</t>
  </si>
  <si>
    <t>Standard minimums – 24 assorted units (All Barbour products combined)</t>
  </si>
  <si>
    <r>
      <rPr>
        <b/>
        <sz val="11"/>
        <color theme="1"/>
        <rFont val="Arial"/>
        <family val="2"/>
      </rPr>
      <t xml:space="preserve">Returns –  </t>
    </r>
    <r>
      <rPr>
        <sz val="11"/>
        <color theme="1"/>
        <rFont val="Arial"/>
        <family val="2"/>
      </rPr>
      <t>No R/A needed but should include a copy of the invoice to receive full credit.</t>
    </r>
  </si>
  <si>
    <t>Lifeway Bible Studies:</t>
  </si>
  <si>
    <t>No sale pricing, MAP agreement in effect</t>
  </si>
  <si>
    <r>
      <t xml:space="preserve">Standard freight terms – Minimum 15 </t>
    </r>
    <r>
      <rPr>
        <b/>
        <i/>
        <sz val="11"/>
        <color theme="1"/>
        <rFont val="Arial"/>
        <family val="2"/>
      </rPr>
      <t>shippable</t>
    </r>
    <r>
      <rPr>
        <sz val="11"/>
        <color theme="1"/>
        <rFont val="Arial"/>
        <family val="2"/>
      </rPr>
      <t xml:space="preserve"> units</t>
    </r>
  </si>
  <si>
    <t>Standard discount – 50%, all Books and Bibles</t>
  </si>
  <si>
    <t>orders@bakerpublishinggroup.com</t>
  </si>
  <si>
    <t>BHTradeSales@lifeway.com</t>
  </si>
  <si>
    <t>Discount – 45% off of the sale price</t>
  </si>
  <si>
    <t>OrderToday@HarvestHousePublishers.com</t>
  </si>
  <si>
    <t>order@ivpress.com</t>
  </si>
  <si>
    <t>mpcustomerservice@moody.edu</t>
  </si>
  <si>
    <t>Phone 800-678-8812 / Fax 800-678-3329</t>
  </si>
  <si>
    <t xml:space="preserve">Promotional orders submitted by the due date listed above are eligible for 90 days' dating; orders of 30 units or more receive free freight </t>
  </si>
  <si>
    <t>Qty</t>
  </si>
  <si>
    <t>ISBN</t>
  </si>
  <si>
    <t>Title</t>
  </si>
  <si>
    <t>Sale Notes</t>
  </si>
  <si>
    <t>Price</t>
  </si>
  <si>
    <t>Sale Price</t>
  </si>
  <si>
    <t>Discount</t>
  </si>
  <si>
    <t>Margin</t>
  </si>
  <si>
    <t>Net</t>
  </si>
  <si>
    <t>Net Sum</t>
  </si>
  <si>
    <t>Daring Faith in a Cowardly World</t>
  </si>
  <si>
    <t>Embraced</t>
  </si>
  <si>
    <t>Her True Worth</t>
  </si>
  <si>
    <t>How Did I Get Here?</t>
  </si>
  <si>
    <t>Jesus Listens</t>
  </si>
  <si>
    <t>KJV Study Bible, Personal Size, Leathersoft, Brown, Red Letter</t>
  </si>
  <si>
    <t>KJV Study Bible, Personal Size, Leathersoft, Red, Red Letter</t>
  </si>
  <si>
    <t>NIV, Larger Print Compact Bible, Leathersoft, Brown, Red Letter, Comfort Print</t>
  </si>
  <si>
    <t>mailto:info@barbourbooks.com</t>
  </si>
  <si>
    <t>Standard order minimum – No minimum order</t>
  </si>
  <si>
    <t>Surcharge? – No</t>
  </si>
  <si>
    <t>9780825446924</t>
  </si>
  <si>
    <t>40 Questions About Prayer</t>
  </si>
  <si>
    <t>Joseph Harrod</t>
  </si>
  <si>
    <t>196587275921</t>
  </si>
  <si>
    <t>customerservice@kregel.com</t>
  </si>
  <si>
    <t>KREGEL PUBLICATIONS</t>
  </si>
  <si>
    <t>2450 Oak Industrial Dr NE</t>
  </si>
  <si>
    <t>Grand Rapids, MI 49505</t>
  </si>
  <si>
    <t>Phone 800-733-2607 / Fax 616-451-9330</t>
  </si>
  <si>
    <t>Returns –  yes, customer pays return freight</t>
  </si>
  <si>
    <t>–  All dollar totals are approximate.  Promo discount is set at the lowest discount available for companies with tiered discounts.  
–  "Store Promo Discount %" column can be changed to the higher level discount.  
–  Companies may have specials that could apply for better discount and freight terms.  
–  Check with your sales representative to determine the best terms available.</t>
  </si>
  <si>
    <t>Standard discount – 10 units @46%, 50@48%, 100@52%</t>
  </si>
  <si>
    <t>Standard freight terms – free freight, 10 unit minimum</t>
  </si>
  <si>
    <t>Standard minimums – no order minimum</t>
  </si>
  <si>
    <t>Surcharge? –  No</t>
  </si>
  <si>
    <t>Returns –  Yes, customer pays return freight</t>
  </si>
  <si>
    <t xml:space="preserve">Returns – </t>
  </si>
  <si>
    <t>Returns –  yes</t>
  </si>
  <si>
    <t>All B&amp;H Books and Bibles:</t>
  </si>
  <si>
    <t>Promo discount – Books = 58%, Bibles = 60%</t>
  </si>
  <si>
    <t>Standard Discount – 30% discount</t>
  </si>
  <si>
    <t>Standard discount – 50% books and Bibles, 
various discounts on Church Supplies</t>
  </si>
  <si>
    <t>Standard freight terms – free freight with minimum $350 for marketing groups: includes Lifeway Bible Studies and Church Supplies</t>
  </si>
  <si>
    <t>– Margin protection at 40%</t>
  </si>
  <si>
    <t>Returns –  yes, RA requested for proper credit.</t>
  </si>
  <si>
    <t>csresponse@tyndale.com</t>
  </si>
  <si>
    <t>Item #</t>
  </si>
  <si>
    <t xml:space="preserve"> </t>
  </si>
  <si>
    <t>B&amp;H Products:</t>
  </si>
  <si>
    <t xml:space="preserve">– Orders are placed at full price with post-sale credits paid through Munce.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</si>
</sst>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&quot;$&quot;#,###.00"/>
    <numFmt numFmtId="166" formatCode="0.0%"/>
  </numFmts>
  <fonts count="37"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0"/>
      <color theme="1"/>
      <name val="Arial"/>
      <family val="2"/>
    </font>
    <font>
      <sz val="10"/>
      <name val="SansSerif"/>
      <charset val="1"/>
    </font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9"/>
      <color rgb="FF000000"/>
      <name val="Arial"/>
      <family val="2"/>
    </font>
    <font>
      <sz val="9"/>
      <color theme="1"/>
      <name val="Calibri"/>
      <family val="2"/>
      <scheme val="minor"/>
    </font>
    <font>
      <b/>
      <sz val="24"/>
      <color theme="1"/>
      <name val="Arial"/>
      <family val="2"/>
    </font>
    <font>
      <b/>
      <u/>
      <sz val="12"/>
      <color theme="1"/>
      <name val="Arial"/>
      <family val="2"/>
    </font>
    <font>
      <b/>
      <sz val="20"/>
      <color theme="1"/>
      <name val="Arial"/>
      <family val="2"/>
    </font>
    <font>
      <sz val="9"/>
      <color indexed="8"/>
      <name val="Arial"/>
      <family val="2"/>
    </font>
    <font>
      <b/>
      <sz val="14"/>
      <color theme="1"/>
      <name val="Arial"/>
      <family val="2"/>
    </font>
    <font>
      <b/>
      <sz val="14"/>
      <color indexed="8"/>
      <name val="Arial"/>
      <family val="2"/>
    </font>
    <font>
      <b/>
      <sz val="26"/>
      <color theme="1"/>
      <name val="Arial"/>
      <family val="2"/>
    </font>
    <font>
      <sz val="16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i/>
      <sz val="11"/>
      <color theme="1"/>
      <name val="Arial"/>
      <family val="2"/>
    </font>
    <font>
      <u/>
      <sz val="12"/>
      <color theme="10"/>
      <name val="Arial"/>
      <family val="2"/>
    </font>
    <font>
      <u/>
      <sz val="10"/>
      <color theme="10"/>
      <name val="Arial"/>
      <family val="2"/>
    </font>
    <font>
      <sz val="10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9"/>
      <color theme="1"/>
      <name val="Arial"/>
      <family val="2"/>
    </font>
    <font>
      <i/>
      <sz val="12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41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theme="4" tint="-0.4999847407452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/>
      <right/>
      <top style="thick">
        <color auto="1"/>
      </top>
      <bottom/>
      <diagonal/>
    </border>
    <border>
      <left/>
      <right/>
      <top/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rgb="FFD0D7E5"/>
      </left>
      <right style="thin">
        <color rgb="FFD0D7E5"/>
      </right>
      <top/>
      <bottom style="thin">
        <color rgb="FFD0D7E5"/>
      </bottom>
      <diagonal/>
    </border>
    <border>
      <left style="thin">
        <color rgb="FFD0D7E5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ck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ck">
        <color auto="1"/>
      </right>
      <top style="medium">
        <color auto="1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auto="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</borders>
  <cellStyleXfs count="8">
    <xf numFmtId="0" fontId="0" fillId="0" borderId="0"/>
    <xf numFmtId="9" fontId="2" fillId="0" borderId="0" applyFont="0" applyFill="0" applyBorder="0" applyAlignment="0" applyProtection="0"/>
    <xf numFmtId="0" fontId="5" fillId="0" borderId="0"/>
    <xf numFmtId="0" fontId="6" fillId="0" borderId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9" fillId="0" borderId="0" applyNumberFormat="0" applyFill="0" applyBorder="0" applyAlignment="0" applyProtection="0"/>
  </cellStyleXfs>
  <cellXfs count="376">
    <xf numFmtId="0" fontId="0" fillId="0" borderId="0" xfId="0"/>
    <xf numFmtId="0" fontId="8" fillId="0" borderId="0" xfId="0" applyFont="1" applyAlignment="1" applyProtection="1">
      <alignment vertical="top"/>
      <protection locked="0"/>
    </xf>
    <xf numFmtId="0" fontId="8" fillId="0" borderId="0" xfId="0" applyFont="1" applyAlignment="1" applyProtection="1">
      <alignment horizontal="center" vertical="top"/>
      <protection locked="0"/>
    </xf>
    <xf numFmtId="1" fontId="8" fillId="0" borderId="0" xfId="0" applyNumberFormat="1" applyFont="1" applyAlignment="1" applyProtection="1">
      <alignment horizontal="center" vertical="top"/>
      <protection locked="0"/>
    </xf>
    <xf numFmtId="9" fontId="8" fillId="0" borderId="0" xfId="1" applyFont="1" applyAlignment="1" applyProtection="1">
      <alignment horizontal="center" vertical="top"/>
      <protection locked="0"/>
    </xf>
    <xf numFmtId="0" fontId="0" fillId="0" borderId="0" xfId="0" applyAlignment="1" applyProtection="1">
      <alignment vertical="top"/>
      <protection locked="0"/>
    </xf>
    <xf numFmtId="0" fontId="8" fillId="2" borderId="0" xfId="0" applyFont="1" applyFill="1" applyAlignment="1" applyProtection="1">
      <alignment vertical="top"/>
      <protection locked="0"/>
    </xf>
    <xf numFmtId="0" fontId="8" fillId="2" borderId="0" xfId="0" applyFont="1" applyFill="1" applyAlignment="1" applyProtection="1">
      <alignment horizontal="center" vertical="top"/>
      <protection locked="0"/>
    </xf>
    <xf numFmtId="1" fontId="8" fillId="2" borderId="0" xfId="0" applyNumberFormat="1" applyFont="1" applyFill="1" applyAlignment="1" applyProtection="1">
      <alignment horizontal="center" vertical="top"/>
      <protection locked="0"/>
    </xf>
    <xf numFmtId="9" fontId="8" fillId="0" borderId="5" xfId="1" applyFont="1" applyBorder="1" applyAlignment="1" applyProtection="1">
      <alignment horizontal="center" vertical="top"/>
      <protection locked="0"/>
    </xf>
    <xf numFmtId="0" fontId="8" fillId="2" borderId="5" xfId="0" applyFont="1" applyFill="1" applyBorder="1" applyAlignment="1" applyProtection="1">
      <alignment horizontal="center"/>
      <protection locked="0"/>
    </xf>
    <xf numFmtId="9" fontId="8" fillId="0" borderId="0" xfId="1" applyFont="1" applyBorder="1" applyAlignment="1" applyProtection="1">
      <alignment horizontal="center" vertical="top"/>
      <protection locked="0"/>
    </xf>
    <xf numFmtId="0" fontId="10" fillId="0" borderId="4" xfId="4" applyFont="1" applyFill="1" applyBorder="1" applyAlignment="1" applyProtection="1">
      <alignment vertical="center" wrapText="1"/>
    </xf>
    <xf numFmtId="0" fontId="7" fillId="0" borderId="4" xfId="4" applyFont="1" applyFill="1" applyBorder="1" applyAlignment="1" applyProtection="1">
      <alignment horizontal="center" vertical="center" wrapText="1"/>
    </xf>
    <xf numFmtId="0" fontId="10" fillId="0" borderId="4" xfId="4" applyFont="1" applyFill="1" applyBorder="1" applyAlignment="1" applyProtection="1">
      <alignment horizontal="center" vertical="center" wrapText="1"/>
    </xf>
    <xf numFmtId="0" fontId="4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10" fillId="0" borderId="4" xfId="4" applyFont="1" applyFill="1" applyBorder="1" applyAlignment="1" applyProtection="1">
      <alignment vertical="center" wrapText="1"/>
      <protection locked="0"/>
    </xf>
    <xf numFmtId="0" fontId="10" fillId="0" borderId="4" xfId="4" applyFont="1" applyFill="1" applyBorder="1" applyAlignment="1" applyProtection="1">
      <alignment horizontal="center" vertical="center" wrapText="1"/>
      <protection locked="0"/>
    </xf>
    <xf numFmtId="1" fontId="10" fillId="0" borderId="4" xfId="4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0" applyFont="1" applyBorder="1" applyAlignment="1" applyProtection="1">
      <alignment horizontal="center" vertical="top"/>
      <protection locked="0"/>
    </xf>
    <xf numFmtId="164" fontId="8" fillId="0" borderId="0" xfId="0" applyNumberFormat="1" applyFont="1" applyAlignment="1" applyProtection="1">
      <alignment horizontal="center" vertical="top"/>
      <protection locked="0"/>
    </xf>
    <xf numFmtId="0" fontId="8" fillId="0" borderId="0" xfId="0" applyFont="1" applyBorder="1" applyAlignment="1" applyProtection="1">
      <alignment horizontal="center" vertical="top"/>
      <protection locked="0"/>
    </xf>
    <xf numFmtId="164" fontId="8" fillId="0" borderId="4" xfId="0" applyNumberFormat="1" applyFont="1" applyBorder="1" applyAlignment="1" applyProtection="1">
      <alignment horizontal="center" vertical="center"/>
    </xf>
    <xf numFmtId="0" fontId="8" fillId="2" borderId="0" xfId="0" applyFont="1" applyFill="1" applyAlignment="1" applyProtection="1">
      <alignment horizontal="left" indent="4"/>
      <protection locked="0"/>
    </xf>
    <xf numFmtId="164" fontId="8" fillId="0" borderId="0" xfId="0" applyNumberFormat="1" applyFont="1" applyBorder="1" applyAlignment="1" applyProtection="1">
      <alignment horizontal="center" vertical="center"/>
    </xf>
    <xf numFmtId="0" fontId="13" fillId="0" borderId="0" xfId="0" applyFont="1" applyAlignment="1" applyProtection="1">
      <alignment vertical="top"/>
      <protection locked="0"/>
    </xf>
    <xf numFmtId="9" fontId="4" fillId="0" borderId="0" xfId="0" applyNumberFormat="1" applyFont="1" applyAlignment="1" applyProtection="1">
      <alignment vertical="center"/>
      <protection locked="0"/>
    </xf>
    <xf numFmtId="9" fontId="4" fillId="0" borderId="0" xfId="0" applyNumberFormat="1" applyFont="1" applyAlignment="1" applyProtection="1">
      <alignment horizontal="left" vertical="center"/>
      <protection locked="0"/>
    </xf>
    <xf numFmtId="164" fontId="15" fillId="0" borderId="4" xfId="0" applyNumberFormat="1" applyFont="1" applyBorder="1" applyAlignment="1" applyProtection="1">
      <alignment horizontal="center" vertical="center"/>
    </xf>
    <xf numFmtId="9" fontId="8" fillId="0" borderId="0" xfId="0" applyNumberFormat="1" applyFont="1" applyAlignment="1" applyProtection="1">
      <alignment horizontal="center" vertical="top"/>
      <protection locked="0"/>
    </xf>
    <xf numFmtId="9" fontId="8" fillId="0" borderId="0" xfId="1" applyNumberFormat="1" applyFont="1" applyAlignment="1" applyProtection="1">
      <alignment horizontal="center" vertical="top"/>
      <protection locked="0"/>
    </xf>
    <xf numFmtId="9" fontId="8" fillId="0" borderId="5" xfId="0" applyNumberFormat="1" applyFont="1" applyBorder="1" applyAlignment="1" applyProtection="1">
      <alignment horizontal="center" vertical="top"/>
      <protection locked="0"/>
    </xf>
    <xf numFmtId="9" fontId="8" fillId="0" borderId="5" xfId="1" applyNumberFormat="1" applyFont="1" applyBorder="1" applyAlignment="1" applyProtection="1">
      <alignment horizontal="center" vertical="top"/>
      <protection locked="0"/>
    </xf>
    <xf numFmtId="9" fontId="8" fillId="0" borderId="0" xfId="0" applyNumberFormat="1" applyFont="1" applyBorder="1" applyAlignment="1" applyProtection="1">
      <alignment horizontal="center" vertical="top"/>
      <protection locked="0"/>
    </xf>
    <xf numFmtId="9" fontId="8" fillId="0" borderId="0" xfId="1" applyNumberFormat="1" applyFont="1" applyBorder="1" applyAlignment="1" applyProtection="1">
      <alignment horizontal="center" vertical="top"/>
      <protection locked="0"/>
    </xf>
    <xf numFmtId="9" fontId="8" fillId="0" borderId="4" xfId="1" applyNumberFormat="1" applyFont="1" applyBorder="1" applyAlignment="1" applyProtection="1">
      <alignment horizontal="center" vertical="center" wrapText="1"/>
      <protection locked="0"/>
    </xf>
    <xf numFmtId="9" fontId="8" fillId="2" borderId="4" xfId="1" applyNumberFormat="1" applyFont="1" applyFill="1" applyBorder="1" applyAlignment="1" applyProtection="1">
      <alignment horizontal="center" vertical="center"/>
      <protection locked="0"/>
    </xf>
    <xf numFmtId="9" fontId="8" fillId="4" borderId="4" xfId="0" applyNumberFormat="1" applyFont="1" applyFill="1" applyBorder="1" applyAlignment="1" applyProtection="1">
      <alignment horizontal="center" vertical="center" wrapText="1"/>
      <protection locked="0"/>
    </xf>
    <xf numFmtId="9" fontId="8" fillId="4" borderId="4" xfId="0" applyNumberFormat="1" applyFont="1" applyFill="1" applyBorder="1" applyAlignment="1" applyProtection="1">
      <alignment horizontal="center" vertical="center"/>
      <protection locked="0"/>
    </xf>
    <xf numFmtId="9" fontId="8" fillId="0" borderId="4" xfId="0" applyNumberFormat="1" applyFont="1" applyBorder="1" applyAlignment="1" applyProtection="1">
      <alignment horizontal="center" vertical="center" wrapText="1"/>
      <protection locked="0"/>
    </xf>
    <xf numFmtId="9" fontId="11" fillId="0" borderId="4" xfId="4" applyNumberFormat="1" applyFont="1" applyBorder="1" applyAlignment="1">
      <alignment horizontal="center" vertical="center"/>
    </xf>
    <xf numFmtId="164" fontId="8" fillId="2" borderId="0" xfId="0" applyNumberFormat="1" applyFont="1" applyFill="1" applyAlignment="1" applyProtection="1">
      <alignment horizontal="center" vertical="top"/>
      <protection locked="0"/>
    </xf>
    <xf numFmtId="164" fontId="8" fillId="2" borderId="0" xfId="0" applyNumberFormat="1" applyFont="1" applyFill="1" applyAlignment="1" applyProtection="1">
      <alignment horizontal="left"/>
      <protection locked="0"/>
    </xf>
    <xf numFmtId="164" fontId="8" fillId="0" borderId="0" xfId="0" applyNumberFormat="1" applyFont="1" applyAlignment="1" applyProtection="1">
      <alignment horizontal="left"/>
      <protection locked="0"/>
    </xf>
    <xf numFmtId="164" fontId="8" fillId="0" borderId="0" xfId="0" applyNumberFormat="1" applyFont="1" applyBorder="1" applyAlignment="1" applyProtection="1">
      <alignment horizontal="center" vertical="top"/>
      <protection locked="0"/>
    </xf>
    <xf numFmtId="164" fontId="10" fillId="0" borderId="4" xfId="4" applyNumberFormat="1" applyFont="1" applyFill="1" applyBorder="1" applyAlignment="1" applyProtection="1">
      <alignment horizontal="center" vertical="center" wrapText="1"/>
      <protection locked="0"/>
    </xf>
    <xf numFmtId="164" fontId="8" fillId="2" borderId="0" xfId="0" applyNumberFormat="1" applyFont="1" applyFill="1" applyAlignment="1" applyProtection="1">
      <alignment horizontal="left" indent="1"/>
      <protection locked="0"/>
    </xf>
    <xf numFmtId="164" fontId="8" fillId="0" borderId="0" xfId="0" applyNumberFormat="1" applyFont="1" applyAlignment="1" applyProtection="1">
      <alignment horizontal="left" indent="1"/>
      <protection locked="0"/>
    </xf>
    <xf numFmtId="164" fontId="10" fillId="0" borderId="4" xfId="4" applyNumberFormat="1" applyFont="1" applyFill="1" applyBorder="1" applyAlignment="1" applyProtection="1">
      <alignment horizontal="center" vertical="center" wrapText="1"/>
    </xf>
    <xf numFmtId="164" fontId="7" fillId="0" borderId="4" xfId="4" applyNumberFormat="1" applyFont="1" applyFill="1" applyBorder="1" applyAlignment="1" applyProtection="1">
      <alignment horizontal="center" vertical="center" wrapText="1"/>
    </xf>
    <xf numFmtId="164" fontId="8" fillId="0" borderId="13" xfId="0" applyNumberFormat="1" applyFont="1" applyBorder="1" applyAlignment="1" applyProtection="1">
      <alignment horizontal="center" vertical="center"/>
    </xf>
    <xf numFmtId="0" fontId="10" fillId="0" borderId="14" xfId="4" applyFont="1" applyFill="1" applyBorder="1" applyAlignment="1" applyProtection="1">
      <alignment horizontal="center" vertical="center" wrapText="1"/>
      <protection locked="0"/>
    </xf>
    <xf numFmtId="1" fontId="10" fillId="0" borderId="13" xfId="4" applyNumberFormat="1" applyFont="1" applyFill="1" applyBorder="1" applyAlignment="1" applyProtection="1">
      <alignment horizontal="center" vertical="center" wrapText="1"/>
      <protection locked="0"/>
    </xf>
    <xf numFmtId="1" fontId="8" fillId="2" borderId="0" xfId="0" applyNumberFormat="1" applyFont="1" applyFill="1" applyBorder="1" applyAlignment="1" applyProtection="1">
      <alignment horizontal="center" vertical="top"/>
      <protection locked="0"/>
    </xf>
    <xf numFmtId="1" fontId="8" fillId="0" borderId="0" xfId="0" applyNumberFormat="1" applyFont="1" applyBorder="1" applyAlignment="1" applyProtection="1">
      <alignment horizontal="center" vertical="top"/>
      <protection locked="0"/>
    </xf>
    <xf numFmtId="0" fontId="8" fillId="0" borderId="0" xfId="0" applyFont="1" applyBorder="1" applyAlignment="1" applyProtection="1">
      <alignment vertical="top"/>
      <protection locked="0"/>
    </xf>
    <xf numFmtId="0" fontId="8" fillId="2" borderId="0" xfId="0" applyFont="1" applyFill="1" applyBorder="1" applyAlignment="1" applyProtection="1">
      <alignment horizontal="center" vertical="top"/>
      <protection locked="0"/>
    </xf>
    <xf numFmtId="164" fontId="14" fillId="0" borderId="0" xfId="1" applyNumberFormat="1" applyFont="1" applyBorder="1" applyAlignment="1" applyProtection="1">
      <alignment horizontal="center" vertical="center"/>
      <protection locked="0"/>
    </xf>
    <xf numFmtId="164" fontId="8" fillId="0" borderId="0" xfId="1" applyNumberFormat="1" applyFont="1" applyBorder="1" applyAlignment="1" applyProtection="1">
      <alignment horizontal="center" vertical="top"/>
      <protection locked="0"/>
    </xf>
    <xf numFmtId="164" fontId="8" fillId="0" borderId="0" xfId="1" applyNumberFormat="1" applyFont="1" applyAlignment="1" applyProtection="1">
      <alignment horizontal="center" vertical="top"/>
      <protection locked="0"/>
    </xf>
    <xf numFmtId="0" fontId="3" fillId="0" borderId="0" xfId="0" applyFont="1" applyAlignment="1" applyProtection="1">
      <alignment vertical="top"/>
      <protection locked="0"/>
    </xf>
    <xf numFmtId="164" fontId="8" fillId="0" borderId="5" xfId="1" applyNumberFormat="1" applyFont="1" applyBorder="1" applyAlignment="1" applyProtection="1">
      <alignment horizontal="center" vertical="top"/>
      <protection locked="0"/>
    </xf>
    <xf numFmtId="1" fontId="8" fillId="2" borderId="5" xfId="0" applyNumberFormat="1" applyFont="1" applyFill="1" applyBorder="1" applyAlignment="1" applyProtection="1">
      <alignment horizontal="center"/>
      <protection locked="0"/>
    </xf>
    <xf numFmtId="0" fontId="8" fillId="0" borderId="18" xfId="0" applyFont="1" applyBorder="1" applyAlignment="1" applyProtection="1">
      <alignment horizontal="center" vertical="top"/>
      <protection locked="0"/>
    </xf>
    <xf numFmtId="164" fontId="8" fillId="0" borderId="18" xfId="1" applyNumberFormat="1" applyFont="1" applyBorder="1" applyAlignment="1" applyProtection="1">
      <alignment horizontal="center" vertical="top"/>
      <protection locked="0"/>
    </xf>
    <xf numFmtId="1" fontId="8" fillId="2" borderId="18" xfId="0" applyNumberFormat="1" applyFont="1" applyFill="1" applyBorder="1" applyAlignment="1" applyProtection="1">
      <alignment horizontal="center"/>
      <protection locked="0"/>
    </xf>
    <xf numFmtId="164" fontId="14" fillId="0" borderId="18" xfId="1" applyNumberFormat="1" applyFont="1" applyBorder="1" applyAlignment="1" applyProtection="1">
      <alignment horizontal="center" vertical="center"/>
      <protection locked="0"/>
    </xf>
    <xf numFmtId="1" fontId="8" fillId="0" borderId="5" xfId="0" applyNumberFormat="1" applyFont="1" applyBorder="1" applyAlignment="1" applyProtection="1">
      <alignment horizontal="center" vertical="top"/>
      <protection locked="0"/>
    </xf>
    <xf numFmtId="1" fontId="8" fillId="0" borderId="18" xfId="0" applyNumberFormat="1" applyFont="1" applyBorder="1" applyAlignment="1" applyProtection="1">
      <alignment horizontal="center" vertical="top"/>
      <protection locked="0"/>
    </xf>
    <xf numFmtId="0" fontId="8" fillId="2" borderId="0" xfId="0" applyFont="1" applyFill="1" applyAlignment="1" applyProtection="1">
      <alignment horizontal="left" indent="1"/>
      <protection locked="0"/>
    </xf>
    <xf numFmtId="164" fontId="8" fillId="0" borderId="0" xfId="0" applyNumberFormat="1" applyFont="1" applyBorder="1" applyAlignment="1" applyProtection="1">
      <alignment horizontal="center" vertical="top"/>
    </xf>
    <xf numFmtId="164" fontId="8" fillId="2" borderId="0" xfId="0" applyNumberFormat="1" applyFont="1" applyFill="1" applyAlignment="1" applyProtection="1">
      <alignment horizontal="left" indent="1"/>
    </xf>
    <xf numFmtId="164" fontId="8" fillId="0" borderId="0" xfId="0" applyNumberFormat="1" applyFont="1" applyAlignment="1" applyProtection="1">
      <alignment horizontal="left" indent="1"/>
    </xf>
    <xf numFmtId="164" fontId="8" fillId="2" borderId="0" xfId="0" applyNumberFormat="1" applyFont="1" applyFill="1" applyBorder="1" applyAlignment="1" applyProtection="1">
      <alignment horizontal="center" vertical="top"/>
    </xf>
    <xf numFmtId="164" fontId="8" fillId="2" borderId="0" xfId="0" applyNumberFormat="1" applyFont="1" applyFill="1" applyAlignment="1" applyProtection="1">
      <alignment horizontal="center" vertical="top"/>
    </xf>
    <xf numFmtId="164" fontId="8" fillId="0" borderId="0" xfId="0" applyNumberFormat="1" applyFont="1" applyAlignment="1" applyProtection="1">
      <alignment horizontal="center" vertical="top"/>
    </xf>
    <xf numFmtId="164" fontId="10" fillId="0" borderId="14" xfId="4" applyNumberFormat="1" applyFont="1" applyFill="1" applyBorder="1" applyAlignment="1" applyProtection="1">
      <alignment horizontal="center" vertical="center" wrapText="1"/>
    </xf>
    <xf numFmtId="164" fontId="8" fillId="0" borderId="5" xfId="0" applyNumberFormat="1" applyFont="1" applyBorder="1" applyAlignment="1" applyProtection="1">
      <alignment horizontal="center" vertical="top"/>
    </xf>
    <xf numFmtId="164" fontId="8" fillId="0" borderId="18" xfId="0" applyNumberFormat="1" applyFont="1" applyBorder="1" applyAlignment="1" applyProtection="1">
      <alignment horizontal="center" vertical="top"/>
    </xf>
    <xf numFmtId="9" fontId="8" fillId="0" borderId="0" xfId="1" applyFont="1" applyBorder="1" applyAlignment="1" applyProtection="1">
      <alignment horizontal="center" vertical="top"/>
    </xf>
    <xf numFmtId="164" fontId="8" fillId="0" borderId="5" xfId="0" applyNumberFormat="1" applyFont="1" applyBorder="1" applyAlignment="1" applyProtection="1">
      <alignment horizontal="left" vertical="top"/>
      <protection locked="0"/>
    </xf>
    <xf numFmtId="164" fontId="8" fillId="0" borderId="18" xfId="0" applyNumberFormat="1" applyFont="1" applyBorder="1" applyAlignment="1" applyProtection="1">
      <alignment horizontal="left" vertical="top"/>
      <protection locked="0"/>
    </xf>
    <xf numFmtId="1" fontId="4" fillId="0" borderId="2" xfId="0" applyNumberFormat="1" applyFont="1" applyBorder="1" applyAlignment="1" applyProtection="1">
      <alignment horizontal="center"/>
      <protection locked="0"/>
    </xf>
    <xf numFmtId="1" fontId="16" fillId="0" borderId="1" xfId="0" applyNumberFormat="1" applyFont="1" applyBorder="1" applyAlignment="1" applyProtection="1">
      <alignment horizontal="center"/>
      <protection locked="0"/>
    </xf>
    <xf numFmtId="0" fontId="7" fillId="0" borderId="4" xfId="4" applyFont="1" applyFill="1" applyBorder="1" applyAlignment="1" applyProtection="1">
      <alignment vertical="center" wrapText="1"/>
      <protection locked="0"/>
    </xf>
    <xf numFmtId="0" fontId="7" fillId="0" borderId="4" xfId="4" applyFont="1" applyFill="1" applyBorder="1" applyAlignment="1" applyProtection="1">
      <alignment horizontal="center" vertical="center" wrapText="1"/>
      <protection locked="0"/>
    </xf>
    <xf numFmtId="164" fontId="7" fillId="0" borderId="4" xfId="4" applyNumberFormat="1" applyFont="1" applyFill="1" applyBorder="1" applyAlignment="1" applyProtection="1">
      <alignment horizontal="center" vertical="center" wrapText="1"/>
      <protection locked="0"/>
    </xf>
    <xf numFmtId="1" fontId="4" fillId="2" borderId="3" xfId="0" applyNumberFormat="1" applyFont="1" applyFill="1" applyBorder="1" applyAlignment="1" applyProtection="1">
      <alignment horizontal="center" vertical="top"/>
      <protection locked="0"/>
    </xf>
    <xf numFmtId="1" fontId="17" fillId="0" borderId="1" xfId="0" applyNumberFormat="1" applyFont="1" applyBorder="1" applyAlignment="1" applyProtection="1">
      <alignment horizontal="center"/>
      <protection locked="0"/>
    </xf>
    <xf numFmtId="0" fontId="7" fillId="0" borderId="4" xfId="4" applyFont="1" applyBorder="1" applyAlignment="1">
      <alignment horizontal="center" vertical="center" wrapText="1"/>
    </xf>
    <xf numFmtId="165" fontId="7" fillId="0" borderId="4" xfId="4" applyNumberFormat="1" applyFont="1" applyBorder="1" applyAlignment="1">
      <alignment horizontal="center" vertical="center" wrapText="1"/>
    </xf>
    <xf numFmtId="0" fontId="13" fillId="0" borderId="0" xfId="0" applyFont="1" applyAlignment="1" applyProtection="1">
      <alignment vertical="center"/>
      <protection locked="0"/>
    </xf>
    <xf numFmtId="9" fontId="18" fillId="0" borderId="0" xfId="1" applyFont="1" applyAlignment="1" applyProtection="1">
      <alignment horizontal="right" vertical="center"/>
      <protection locked="0"/>
    </xf>
    <xf numFmtId="0" fontId="9" fillId="0" borderId="0" xfId="0" applyFont="1" applyAlignment="1" applyProtection="1">
      <alignment horizontal="left" vertical="center" indent="3"/>
      <protection locked="0"/>
    </xf>
    <xf numFmtId="165" fontId="10" fillId="0" borderId="4" xfId="4" applyNumberFormat="1" applyFont="1" applyBorder="1" applyAlignment="1">
      <alignment horizontal="center" vertical="center" wrapText="1"/>
    </xf>
    <xf numFmtId="0" fontId="10" fillId="0" borderId="4" xfId="4" applyFont="1" applyBorder="1" applyAlignment="1">
      <alignment horizontal="center" vertical="center" wrapText="1"/>
    </xf>
    <xf numFmtId="1" fontId="8" fillId="0" borderId="0" xfId="1" applyNumberFormat="1" applyFont="1" applyAlignment="1" applyProtection="1">
      <alignment horizontal="center" vertical="top"/>
      <protection locked="0"/>
    </xf>
    <xf numFmtId="9" fontId="14" fillId="0" borderId="0" xfId="1" applyFont="1" applyAlignment="1" applyProtection="1">
      <alignment horizontal="right" vertical="center" indent="2"/>
      <protection locked="0"/>
    </xf>
    <xf numFmtId="1" fontId="8" fillId="0" borderId="5" xfId="1" applyNumberFormat="1" applyFont="1" applyBorder="1" applyAlignment="1" applyProtection="1">
      <alignment horizontal="center" vertical="top"/>
      <protection locked="0"/>
    </xf>
    <xf numFmtId="0" fontId="10" fillId="0" borderId="4" xfId="4" applyFont="1" applyBorder="1" applyAlignment="1" applyProtection="1">
      <alignment horizontal="center" vertical="center" wrapText="1"/>
      <protection locked="0"/>
    </xf>
    <xf numFmtId="0" fontId="10" fillId="0" borderId="4" xfId="4" applyFont="1" applyBorder="1" applyAlignment="1" applyProtection="1">
      <alignment vertical="center" wrapText="1"/>
      <protection locked="0"/>
    </xf>
    <xf numFmtId="164" fontId="10" fillId="0" borderId="4" xfId="4" applyNumberFormat="1" applyFont="1" applyBorder="1" applyAlignment="1" applyProtection="1">
      <alignment horizontal="center" vertical="center" wrapText="1"/>
      <protection locked="0"/>
    </xf>
    <xf numFmtId="9" fontId="8" fillId="0" borderId="4" xfId="1" applyFont="1" applyBorder="1" applyAlignment="1" applyProtection="1">
      <alignment horizontal="center" vertical="center" wrapText="1"/>
      <protection locked="0"/>
    </xf>
    <xf numFmtId="9" fontId="8" fillId="2" borderId="4" xfId="1" applyFont="1" applyFill="1" applyBorder="1" applyAlignment="1" applyProtection="1">
      <alignment horizontal="center" vertical="center"/>
      <protection locked="0"/>
    </xf>
    <xf numFmtId="1" fontId="8" fillId="2" borderId="4" xfId="1" applyNumberFormat="1" applyFont="1" applyFill="1" applyBorder="1" applyAlignment="1" applyProtection="1">
      <alignment horizontal="center" vertical="center"/>
      <protection locked="0"/>
    </xf>
    <xf numFmtId="164" fontId="8" fillId="0" borderId="4" xfId="0" applyNumberFormat="1" applyFont="1" applyBorder="1" applyAlignment="1">
      <alignment horizontal="center" vertical="center"/>
    </xf>
    <xf numFmtId="1" fontId="8" fillId="0" borderId="0" xfId="0" applyNumberFormat="1" applyFont="1" applyAlignment="1" applyProtection="1">
      <alignment horizontal="center" vertical="center"/>
      <protection locked="0"/>
    </xf>
    <xf numFmtId="0" fontId="8" fillId="0" borderId="0" xfId="0" applyFont="1" applyAlignment="1" applyProtection="1">
      <alignment horizontal="center" vertical="center"/>
      <protection locked="0"/>
    </xf>
    <xf numFmtId="164" fontId="8" fillId="0" borderId="0" xfId="0" applyNumberFormat="1" applyFont="1" applyAlignment="1" applyProtection="1">
      <alignment horizontal="center" vertical="center"/>
      <protection locked="0"/>
    </xf>
    <xf numFmtId="9" fontId="8" fillId="0" borderId="0" xfId="1" applyFont="1" applyBorder="1" applyAlignment="1" applyProtection="1">
      <alignment horizontal="center" vertical="center" wrapText="1"/>
      <protection locked="0"/>
    </xf>
    <xf numFmtId="9" fontId="8" fillId="2" borderId="0" xfId="1" applyFont="1" applyFill="1" applyBorder="1" applyAlignment="1" applyProtection="1">
      <alignment horizontal="center" vertical="center"/>
      <protection locked="0"/>
    </xf>
    <xf numFmtId="1" fontId="8" fillId="2" borderId="0" xfId="1" applyNumberFormat="1" applyFont="1" applyFill="1" applyBorder="1" applyAlignment="1" applyProtection="1">
      <alignment horizontal="center" vertical="center"/>
      <protection locked="0"/>
    </xf>
    <xf numFmtId="164" fontId="8" fillId="0" borderId="13" xfId="0" applyNumberFormat="1" applyFont="1" applyBorder="1" applyAlignment="1">
      <alignment horizontal="center" vertical="center"/>
    </xf>
    <xf numFmtId="0" fontId="4" fillId="0" borderId="0" xfId="0" applyFont="1" applyAlignment="1" applyProtection="1">
      <alignment vertical="top"/>
      <protection locked="0"/>
    </xf>
    <xf numFmtId="0" fontId="1" fillId="0" borderId="19" xfId="4" applyBorder="1" applyAlignment="1">
      <alignment horizontal="center"/>
    </xf>
    <xf numFmtId="0" fontId="1" fillId="0" borderId="19" xfId="4" applyBorder="1"/>
    <xf numFmtId="164" fontId="1" fillId="0" borderId="19" xfId="4" applyNumberFormat="1" applyBorder="1"/>
    <xf numFmtId="10" fontId="19" fillId="0" borderId="19" xfId="4" applyNumberFormat="1" applyFont="1" applyBorder="1" applyAlignment="1">
      <alignment horizontal="right" vertical="center"/>
    </xf>
    <xf numFmtId="10" fontId="0" fillId="0" borderId="0" xfId="5" applyNumberFormat="1" applyFont="1"/>
    <xf numFmtId="44" fontId="0" fillId="0" borderId="0" xfId="6" applyFont="1"/>
    <xf numFmtId="0" fontId="1" fillId="0" borderId="0" xfId="4" applyAlignment="1">
      <alignment horizontal="center"/>
    </xf>
    <xf numFmtId="0" fontId="1" fillId="0" borderId="0" xfId="4" applyAlignment="1">
      <alignment horizontal="right"/>
    </xf>
    <xf numFmtId="0" fontId="1" fillId="0" borderId="20" xfId="4" applyBorder="1" applyAlignment="1">
      <alignment horizontal="center" vertical="center"/>
    </xf>
    <xf numFmtId="10" fontId="1" fillId="0" borderId="0" xfId="4" applyNumberFormat="1"/>
    <xf numFmtId="49" fontId="1" fillId="0" borderId="20" xfId="4" applyNumberFormat="1" applyBorder="1" applyAlignment="1">
      <alignment horizontal="center" vertical="center"/>
    </xf>
    <xf numFmtId="0" fontId="20" fillId="0" borderId="0" xfId="4" applyFont="1" applyAlignment="1">
      <alignment horizontal="right"/>
    </xf>
    <xf numFmtId="0" fontId="21" fillId="0" borderId="20" xfId="4" applyFont="1" applyBorder="1" applyAlignment="1">
      <alignment horizontal="center" vertical="center"/>
    </xf>
    <xf numFmtId="164" fontId="1" fillId="0" borderId="0" xfId="4" applyNumberFormat="1"/>
    <xf numFmtId="0" fontId="1" fillId="0" borderId="6" xfId="4" applyBorder="1" applyAlignment="1">
      <alignment horizontal="center"/>
    </xf>
    <xf numFmtId="0" fontId="1" fillId="0" borderId="6" xfId="4" applyBorder="1"/>
    <xf numFmtId="0" fontId="21" fillId="0" borderId="6" xfId="4" applyFont="1" applyBorder="1" applyAlignment="1">
      <alignment horizontal="center"/>
    </xf>
    <xf numFmtId="164" fontId="1" fillId="0" borderId="6" xfId="4" applyNumberFormat="1" applyBorder="1"/>
    <xf numFmtId="10" fontId="1" fillId="0" borderId="6" xfId="4" applyNumberFormat="1" applyBorder="1"/>
    <xf numFmtId="10" fontId="0" fillId="0" borderId="6" xfId="5" applyNumberFormat="1" applyFont="1" applyBorder="1"/>
    <xf numFmtId="44" fontId="0" fillId="0" borderId="6" xfId="6" applyFont="1" applyBorder="1"/>
    <xf numFmtId="0" fontId="1" fillId="0" borderId="20" xfId="4" applyBorder="1" applyAlignment="1">
      <alignment horizontal="center"/>
    </xf>
    <xf numFmtId="0" fontId="22" fillId="0" borderId="20" xfId="4" applyFont="1" applyBorder="1" applyAlignment="1">
      <alignment wrapText="1"/>
    </xf>
    <xf numFmtId="0" fontId="1" fillId="0" borderId="20" xfId="4" applyBorder="1" applyAlignment="1">
      <alignment wrapText="1"/>
    </xf>
    <xf numFmtId="44" fontId="0" fillId="0" borderId="20" xfId="6" applyFont="1" applyFill="1" applyBorder="1" applyAlignment="1">
      <alignment horizontal="center"/>
    </xf>
    <xf numFmtId="166" fontId="0" fillId="0" borderId="20" xfId="5" applyNumberFormat="1" applyFont="1" applyFill="1" applyBorder="1"/>
    <xf numFmtId="10" fontId="0" fillId="0" borderId="20" xfId="5" applyNumberFormat="1" applyFont="1" applyBorder="1"/>
    <xf numFmtId="44" fontId="0" fillId="0" borderId="20" xfId="6" applyFont="1" applyBorder="1"/>
    <xf numFmtId="9" fontId="0" fillId="0" borderId="20" xfId="6" applyNumberFormat="1" applyFont="1" applyFill="1" applyBorder="1" applyAlignment="1">
      <alignment horizontal="center"/>
    </xf>
    <xf numFmtId="49" fontId="1" fillId="0" borderId="20" xfId="4" quotePrefix="1" applyNumberFormat="1" applyBorder="1" applyAlignment="1">
      <alignment horizontal="left"/>
    </xf>
    <xf numFmtId="43" fontId="0" fillId="0" borderId="20" xfId="6" applyNumberFormat="1" applyFont="1" applyBorder="1"/>
    <xf numFmtId="49" fontId="1" fillId="0" borderId="20" xfId="4" applyNumberFormat="1" applyBorder="1" applyAlignment="1">
      <alignment horizontal="left"/>
    </xf>
    <xf numFmtId="0" fontId="22" fillId="0" borderId="20" xfId="4" applyFont="1" applyBorder="1"/>
    <xf numFmtId="49" fontId="1" fillId="0" borderId="20" xfId="4" quotePrefix="1" applyNumberFormat="1" applyBorder="1"/>
    <xf numFmtId="0" fontId="1" fillId="0" borderId="20" xfId="4" applyBorder="1"/>
    <xf numFmtId="43" fontId="1" fillId="0" borderId="20" xfId="4" applyNumberFormat="1" applyBorder="1"/>
    <xf numFmtId="44" fontId="0" fillId="0" borderId="20" xfId="6" applyFont="1" applyBorder="1" applyAlignment="1">
      <alignment horizontal="center"/>
    </xf>
    <xf numFmtId="10" fontId="1" fillId="0" borderId="20" xfId="4" applyNumberFormat="1" applyBorder="1"/>
    <xf numFmtId="49" fontId="1" fillId="0" borderId="20" xfId="4" applyNumberFormat="1" applyBorder="1"/>
    <xf numFmtId="0" fontId="23" fillId="0" borderId="20" xfId="4" applyFont="1" applyBorder="1"/>
    <xf numFmtId="0" fontId="1" fillId="0" borderId="0" xfId="4" applyAlignment="1">
      <alignment horizontal="center" vertical="center"/>
    </xf>
    <xf numFmtId="0" fontId="20" fillId="0" borderId="21" xfId="4" applyFont="1" applyBorder="1" applyAlignment="1">
      <alignment horizontal="right" vertical="center"/>
    </xf>
    <xf numFmtId="0" fontId="24" fillId="0" borderId="0" xfId="4" applyFont="1" applyAlignment="1">
      <alignment horizontal="left" vertical="center"/>
    </xf>
    <xf numFmtId="164" fontId="1" fillId="0" borderId="0" xfId="4" applyNumberFormat="1" applyAlignment="1">
      <alignment vertical="center"/>
    </xf>
    <xf numFmtId="10" fontId="1" fillId="0" borderId="0" xfId="4" applyNumberFormat="1" applyAlignment="1">
      <alignment vertical="center"/>
    </xf>
    <xf numFmtId="0" fontId="1" fillId="0" borderId="0" xfId="4" applyAlignment="1">
      <alignment vertical="center"/>
    </xf>
    <xf numFmtId="10" fontId="25" fillId="0" borderId="0" xfId="5" applyNumberFormat="1" applyFont="1" applyAlignment="1">
      <alignment horizontal="right" vertical="center"/>
    </xf>
    <xf numFmtId="44" fontId="0" fillId="0" borderId="0" xfId="6" applyFont="1" applyAlignment="1">
      <alignment vertical="center"/>
    </xf>
    <xf numFmtId="0" fontId="20" fillId="0" borderId="0" xfId="4" applyFont="1" applyAlignment="1">
      <alignment horizontal="right" vertical="center"/>
    </xf>
    <xf numFmtId="164" fontId="24" fillId="0" borderId="0" xfId="4" applyNumberFormat="1" applyFont="1" applyAlignment="1">
      <alignment horizontal="left" vertical="center"/>
    </xf>
    <xf numFmtId="0" fontId="1" fillId="0" borderId="0" xfId="4"/>
    <xf numFmtId="0" fontId="7" fillId="0" borderId="22" xfId="4" applyFont="1" applyFill="1" applyBorder="1" applyAlignment="1" applyProtection="1">
      <alignment vertical="center" wrapText="1"/>
    </xf>
    <xf numFmtId="165" fontId="7" fillId="0" borderId="22" xfId="4" applyNumberFormat="1" applyFont="1" applyFill="1" applyBorder="1" applyAlignment="1" applyProtection="1">
      <alignment horizontal="right" vertical="center" wrapText="1"/>
    </xf>
    <xf numFmtId="9" fontId="8" fillId="2" borderId="16" xfId="1" applyFont="1" applyFill="1" applyBorder="1" applyAlignment="1" applyProtection="1">
      <alignment horizontal="center" vertical="center"/>
      <protection locked="0"/>
    </xf>
    <xf numFmtId="9" fontId="0" fillId="0" borderId="0" xfId="0" applyNumberFormat="1" applyAlignment="1" applyProtection="1">
      <alignment vertical="top"/>
      <protection locked="0"/>
    </xf>
    <xf numFmtId="0" fontId="3" fillId="0" borderId="0" xfId="0" applyFont="1" applyAlignment="1" applyProtection="1">
      <alignment vertical="center"/>
      <protection locked="0"/>
    </xf>
    <xf numFmtId="0" fontId="0" fillId="0" borderId="0" xfId="0" applyAlignment="1" applyProtection="1">
      <protection locked="0"/>
    </xf>
    <xf numFmtId="9" fontId="7" fillId="0" borderId="0" xfId="1" applyFont="1" applyFill="1" applyBorder="1" applyAlignment="1" applyProtection="1">
      <alignment horizontal="center" vertical="center" wrapText="1"/>
    </xf>
    <xf numFmtId="164" fontId="8" fillId="0" borderId="17" xfId="0" applyNumberFormat="1" applyFont="1" applyBorder="1" applyAlignment="1">
      <alignment horizontal="center" vertical="center"/>
    </xf>
    <xf numFmtId="0" fontId="7" fillId="0" borderId="4" xfId="4" applyFont="1" applyFill="1" applyBorder="1" applyAlignment="1" applyProtection="1">
      <alignment vertical="center" wrapText="1"/>
    </xf>
    <xf numFmtId="165" fontId="7" fillId="0" borderId="4" xfId="4" applyNumberFormat="1" applyFont="1" applyFill="1" applyBorder="1" applyAlignment="1" applyProtection="1">
      <alignment horizontal="right" vertical="center" wrapText="1" indent="1"/>
    </xf>
    <xf numFmtId="0" fontId="26" fillId="0" borderId="0" xfId="0" applyFont="1" applyAlignment="1" applyProtection="1">
      <alignment vertical="top"/>
      <protection locked="0"/>
    </xf>
    <xf numFmtId="0" fontId="26" fillId="0" borderId="0" xfId="0" applyFont="1" applyAlignment="1">
      <alignment vertical="center"/>
    </xf>
    <xf numFmtId="9" fontId="26" fillId="0" borderId="0" xfId="0" applyNumberFormat="1" applyFont="1" applyAlignment="1" applyProtection="1">
      <alignment vertical="top"/>
      <protection locked="0"/>
    </xf>
    <xf numFmtId="0" fontId="26" fillId="0" borderId="0" xfId="0" applyFont="1" applyAlignment="1" applyProtection="1">
      <alignment vertical="center"/>
      <protection locked="0"/>
    </xf>
    <xf numFmtId="0" fontId="26" fillId="0" borderId="0" xfId="0" applyFont="1" applyAlignment="1" applyProtection="1">
      <alignment vertical="top" wrapText="1"/>
      <protection locked="0"/>
    </xf>
    <xf numFmtId="0" fontId="26" fillId="0" borderId="0" xfId="0" applyFont="1" applyAlignment="1">
      <alignment vertical="top"/>
    </xf>
    <xf numFmtId="0" fontId="32" fillId="6" borderId="25" xfId="4" applyFont="1" applyFill="1" applyBorder="1" applyAlignment="1">
      <alignment horizontal="center"/>
    </xf>
    <xf numFmtId="0" fontId="32" fillId="6" borderId="26" xfId="4" applyFont="1" applyFill="1" applyBorder="1" applyAlignment="1">
      <alignment horizontal="center"/>
    </xf>
    <xf numFmtId="164" fontId="32" fillId="6" borderId="26" xfId="4" applyNumberFormat="1" applyFont="1" applyFill="1" applyBorder="1" applyAlignment="1">
      <alignment horizontal="center"/>
    </xf>
    <xf numFmtId="0" fontId="32" fillId="6" borderId="26" xfId="4" applyFont="1" applyFill="1" applyBorder="1" applyAlignment="1">
      <alignment horizontal="center" wrapText="1"/>
    </xf>
    <xf numFmtId="10" fontId="32" fillId="6" borderId="27" xfId="4" applyNumberFormat="1" applyFont="1" applyFill="1" applyBorder="1" applyAlignment="1">
      <alignment horizontal="center"/>
    </xf>
    <xf numFmtId="44" fontId="32" fillId="6" borderId="26" xfId="6" applyFont="1" applyFill="1" applyBorder="1" applyAlignment="1">
      <alignment horizontal="center"/>
    </xf>
    <xf numFmtId="44" fontId="32" fillId="6" borderId="27" xfId="6" applyFont="1" applyFill="1" applyBorder="1" applyAlignment="1">
      <alignment horizontal="center"/>
    </xf>
    <xf numFmtId="0" fontId="22" fillId="0" borderId="6" xfId="4" applyFont="1" applyBorder="1" applyAlignment="1">
      <alignment horizontal="center"/>
    </xf>
    <xf numFmtId="0" fontId="8" fillId="2" borderId="0" xfId="0" applyFont="1" applyFill="1" applyAlignment="1" applyProtection="1">
      <alignment horizontal="center" vertical="top"/>
    </xf>
    <xf numFmtId="0" fontId="12" fillId="0" borderId="0" xfId="0" applyFont="1" applyBorder="1" applyAlignment="1" applyProtection="1">
      <alignment horizontal="left" vertical="center" indent="3"/>
      <protection locked="0"/>
    </xf>
    <xf numFmtId="164" fontId="12" fillId="0" borderId="0" xfId="0" applyNumberFormat="1" applyFont="1" applyBorder="1" applyAlignment="1" applyProtection="1">
      <alignment horizontal="left" vertical="center" indent="3"/>
      <protection locked="0"/>
    </xf>
    <xf numFmtId="1" fontId="12" fillId="0" borderId="0" xfId="0" applyNumberFormat="1" applyFont="1" applyBorder="1" applyAlignment="1" applyProtection="1">
      <alignment horizontal="left" vertical="center" indent="3"/>
      <protection locked="0"/>
    </xf>
    <xf numFmtId="164" fontId="12" fillId="0" borderId="0" xfId="0" applyNumberFormat="1" applyFont="1" applyBorder="1" applyAlignment="1" applyProtection="1">
      <alignment horizontal="left" vertical="center" indent="3"/>
    </xf>
    <xf numFmtId="164" fontId="12" fillId="0" borderId="10" xfId="0" applyNumberFormat="1" applyFont="1" applyBorder="1" applyAlignment="1" applyProtection="1">
      <alignment horizontal="left" vertical="center" indent="3"/>
      <protection locked="0"/>
    </xf>
    <xf numFmtId="49" fontId="10" fillId="0" borderId="4" xfId="4" applyNumberFormat="1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protection locked="0"/>
    </xf>
    <xf numFmtId="0" fontId="26" fillId="0" borderId="0" xfId="0" applyFont="1" applyAlignment="1" applyProtection="1">
      <protection locked="0"/>
    </xf>
    <xf numFmtId="0" fontId="3" fillId="0" borderId="0" xfId="0" applyFont="1" applyAlignment="1" applyProtection="1">
      <alignment horizontal="center" vertical="center"/>
      <protection locked="0"/>
    </xf>
    <xf numFmtId="9" fontId="3" fillId="0" borderId="0" xfId="0" applyNumberFormat="1" applyFont="1" applyAlignment="1" applyProtection="1">
      <alignment horizontal="center" vertical="center"/>
      <protection locked="0"/>
    </xf>
    <xf numFmtId="0" fontId="10" fillId="0" borderId="16" xfId="4" applyFont="1" applyFill="1" applyBorder="1" applyAlignment="1" applyProtection="1">
      <alignment horizontal="center" vertical="center" wrapText="1"/>
      <protection locked="0"/>
    </xf>
    <xf numFmtId="0" fontId="10" fillId="0" borderId="16" xfId="4" applyFont="1" applyFill="1" applyBorder="1" applyAlignment="1" applyProtection="1">
      <alignment vertical="center" wrapText="1"/>
      <protection locked="0"/>
    </xf>
    <xf numFmtId="164" fontId="10" fillId="0" borderId="16" xfId="4" applyNumberFormat="1" applyFont="1" applyFill="1" applyBorder="1" applyAlignment="1" applyProtection="1">
      <alignment horizontal="center" vertical="center" wrapText="1"/>
      <protection locked="0"/>
    </xf>
    <xf numFmtId="9" fontId="8" fillId="0" borderId="16" xfId="1" applyNumberFormat="1" applyFont="1" applyBorder="1" applyAlignment="1" applyProtection="1">
      <alignment horizontal="center" vertical="center" wrapText="1"/>
      <protection locked="0"/>
    </xf>
    <xf numFmtId="9" fontId="8" fillId="2" borderId="16" xfId="1" applyNumberFormat="1" applyFont="1" applyFill="1" applyBorder="1" applyAlignment="1" applyProtection="1">
      <alignment horizontal="center" vertical="center"/>
      <protection locked="0"/>
    </xf>
    <xf numFmtId="1" fontId="10" fillId="0" borderId="16" xfId="4" applyNumberFormat="1" applyFont="1" applyFill="1" applyBorder="1" applyAlignment="1" applyProtection="1">
      <alignment horizontal="center" vertical="center" wrapText="1"/>
      <protection locked="0"/>
    </xf>
    <xf numFmtId="164" fontId="8" fillId="0" borderId="16" xfId="0" applyNumberFormat="1" applyFont="1" applyBorder="1" applyAlignment="1" applyProtection="1">
      <alignment horizontal="center" vertical="center"/>
    </xf>
    <xf numFmtId="0" fontId="7" fillId="0" borderId="28" xfId="4" applyFont="1" applyFill="1" applyBorder="1" applyAlignment="1" applyProtection="1">
      <alignment vertical="top" wrapText="1"/>
    </xf>
    <xf numFmtId="0" fontId="7" fillId="0" borderId="28" xfId="4" applyFont="1" applyFill="1" applyBorder="1" applyAlignment="1" applyProtection="1">
      <alignment vertical="center" wrapText="1"/>
    </xf>
    <xf numFmtId="165" fontId="7" fillId="0" borderId="28" xfId="4" applyNumberFormat="1" applyFont="1" applyFill="1" applyBorder="1" applyAlignment="1" applyProtection="1">
      <alignment horizontal="right" vertical="center" wrapText="1"/>
    </xf>
    <xf numFmtId="1" fontId="8" fillId="2" borderId="16" xfId="1" applyNumberFormat="1" applyFont="1" applyFill="1" applyBorder="1" applyAlignment="1" applyProtection="1">
      <alignment horizontal="center" vertical="center"/>
      <protection locked="0"/>
    </xf>
    <xf numFmtId="164" fontId="8" fillId="0" borderId="16" xfId="0" applyNumberFormat="1" applyFont="1" applyBorder="1" applyAlignment="1">
      <alignment horizontal="center" vertical="center"/>
    </xf>
    <xf numFmtId="0" fontId="10" fillId="0" borderId="29" xfId="4" applyFont="1" applyFill="1" applyBorder="1" applyAlignment="1" applyProtection="1">
      <alignment vertical="center" wrapText="1"/>
      <protection locked="0"/>
    </xf>
    <xf numFmtId="0" fontId="10" fillId="0" borderId="15" xfId="4" applyFont="1" applyFill="1" applyBorder="1" applyAlignment="1" applyProtection="1">
      <alignment horizontal="center" vertical="center" wrapText="1"/>
      <protection locked="0"/>
    </xf>
    <xf numFmtId="165" fontId="10" fillId="0" borderId="16" xfId="4" applyNumberFormat="1" applyFont="1" applyBorder="1" applyAlignment="1">
      <alignment horizontal="center" vertical="center" wrapText="1"/>
    </xf>
    <xf numFmtId="0" fontId="10" fillId="0" borderId="16" xfId="4" applyFont="1" applyBorder="1" applyAlignment="1">
      <alignment horizontal="center" vertical="center" wrapText="1"/>
    </xf>
    <xf numFmtId="164" fontId="10" fillId="0" borderId="15" xfId="4" applyNumberFormat="1" applyFont="1" applyFill="1" applyBorder="1" applyAlignment="1" applyProtection="1">
      <alignment horizontal="center" vertical="center" wrapText="1"/>
    </xf>
    <xf numFmtId="164" fontId="8" fillId="0" borderId="17" xfId="0" applyNumberFormat="1" applyFont="1" applyBorder="1" applyAlignment="1" applyProtection="1">
      <alignment horizontal="center" vertical="center"/>
    </xf>
    <xf numFmtId="0" fontId="10" fillId="0" borderId="16" xfId="4" applyFont="1" applyBorder="1" applyAlignment="1" applyProtection="1">
      <alignment horizontal="center" vertical="center" wrapText="1"/>
      <protection locked="0"/>
    </xf>
    <xf numFmtId="0" fontId="10" fillId="0" borderId="16" xfId="4" applyFont="1" applyBorder="1" applyAlignment="1" applyProtection="1">
      <alignment vertical="center" wrapText="1"/>
      <protection locked="0"/>
    </xf>
    <xf numFmtId="164" fontId="10" fillId="0" borderId="16" xfId="4" applyNumberFormat="1" applyFont="1" applyBorder="1" applyAlignment="1" applyProtection="1">
      <alignment horizontal="center" vertical="center" wrapText="1"/>
      <protection locked="0"/>
    </xf>
    <xf numFmtId="9" fontId="8" fillId="0" borderId="16" xfId="1" applyFont="1" applyBorder="1" applyAlignment="1" applyProtection="1">
      <alignment horizontal="center" vertical="center" wrapText="1"/>
      <protection locked="0"/>
    </xf>
    <xf numFmtId="1" fontId="10" fillId="0" borderId="17" xfId="4" applyNumberFormat="1" applyFont="1" applyFill="1" applyBorder="1" applyAlignment="1" applyProtection="1">
      <alignment horizontal="center" vertical="center" wrapText="1"/>
      <protection locked="0"/>
    </xf>
    <xf numFmtId="0" fontId="7" fillId="0" borderId="16" xfId="4" applyFont="1" applyFill="1" applyBorder="1" applyAlignment="1" applyProtection="1">
      <alignment vertical="center" wrapText="1"/>
      <protection locked="0"/>
    </xf>
    <xf numFmtId="0" fontId="7" fillId="0" borderId="16" xfId="4" applyFont="1" applyFill="1" applyBorder="1" applyAlignment="1" applyProtection="1">
      <alignment horizontal="center" vertical="center" wrapText="1"/>
    </xf>
    <xf numFmtId="165" fontId="7" fillId="0" borderId="16" xfId="4" applyNumberFormat="1" applyFont="1" applyBorder="1" applyAlignment="1">
      <alignment horizontal="center" vertical="center" wrapText="1"/>
    </xf>
    <xf numFmtId="0" fontId="7" fillId="0" borderId="16" xfId="4" applyFont="1" applyBorder="1" applyAlignment="1">
      <alignment horizontal="center" vertical="center" wrapText="1"/>
    </xf>
    <xf numFmtId="164" fontId="7" fillId="0" borderId="16" xfId="4" applyNumberFormat="1" applyFont="1" applyFill="1" applyBorder="1" applyAlignment="1" applyProtection="1">
      <alignment horizontal="center" vertical="center" wrapText="1"/>
    </xf>
    <xf numFmtId="0" fontId="10" fillId="0" borderId="16" xfId="4" applyFont="1" applyFill="1" applyBorder="1" applyAlignment="1" applyProtection="1">
      <alignment horizontal="center" vertical="center" wrapText="1"/>
    </xf>
    <xf numFmtId="164" fontId="10" fillId="0" borderId="16" xfId="4" applyNumberFormat="1" applyFont="1" applyFill="1" applyBorder="1" applyAlignment="1" applyProtection="1">
      <alignment horizontal="center" vertical="center" wrapText="1"/>
    </xf>
    <xf numFmtId="0" fontId="7" fillId="0" borderId="16" xfId="4" applyFont="1" applyFill="1" applyBorder="1" applyAlignment="1" applyProtection="1">
      <alignment horizontal="center" vertical="center" wrapText="1"/>
      <protection locked="0"/>
    </xf>
    <xf numFmtId="164" fontId="7" fillId="0" borderId="16" xfId="4" applyNumberFormat="1" applyFont="1" applyFill="1" applyBorder="1" applyAlignment="1" applyProtection="1">
      <alignment horizontal="center" vertical="center" wrapText="1"/>
      <protection locked="0"/>
    </xf>
    <xf numFmtId="0" fontId="7" fillId="0" borderId="4" xfId="4" applyFont="1" applyFill="1" applyBorder="1" applyAlignment="1" applyProtection="1">
      <alignment vertical="top" wrapText="1"/>
    </xf>
    <xf numFmtId="165" fontId="7" fillId="0" borderId="4" xfId="4" applyNumberFormat="1" applyFont="1" applyFill="1" applyBorder="1" applyAlignment="1" applyProtection="1">
      <alignment horizontal="right" vertical="center" wrapText="1"/>
    </xf>
    <xf numFmtId="1" fontId="8" fillId="0" borderId="4" xfId="0" applyNumberFormat="1" applyFont="1" applyBorder="1" applyAlignment="1" applyProtection="1">
      <alignment horizontal="center" vertical="center"/>
      <protection locked="0"/>
    </xf>
    <xf numFmtId="0" fontId="8" fillId="0" borderId="4" xfId="0" applyFont="1" applyBorder="1" applyAlignment="1" applyProtection="1">
      <alignment vertical="top"/>
      <protection locked="0"/>
    </xf>
    <xf numFmtId="0" fontId="8" fillId="0" borderId="4" xfId="0" applyFont="1" applyBorder="1" applyAlignment="1" applyProtection="1">
      <alignment horizontal="center" vertical="top"/>
      <protection locked="0"/>
    </xf>
    <xf numFmtId="164" fontId="8" fillId="0" borderId="4" xfId="0" applyNumberFormat="1" applyFont="1" applyBorder="1" applyAlignment="1" applyProtection="1">
      <alignment horizontal="center" vertical="top"/>
      <protection locked="0"/>
    </xf>
    <xf numFmtId="1" fontId="8" fillId="0" borderId="4" xfId="0" applyNumberFormat="1" applyFont="1" applyBorder="1" applyAlignment="1" applyProtection="1">
      <alignment horizontal="center" vertical="top"/>
      <protection locked="0"/>
    </xf>
    <xf numFmtId="9" fontId="8" fillId="0" borderId="4" xfId="0" applyNumberFormat="1" applyFont="1" applyBorder="1" applyAlignment="1" applyProtection="1">
      <alignment horizontal="center" vertical="top"/>
      <protection locked="0"/>
    </xf>
    <xf numFmtId="9" fontId="8" fillId="0" borderId="4" xfId="1" applyFont="1" applyBorder="1" applyAlignment="1" applyProtection="1">
      <alignment horizontal="center" vertical="top"/>
      <protection locked="0"/>
    </xf>
    <xf numFmtId="1" fontId="8" fillId="0" borderId="4" xfId="1" applyNumberFormat="1" applyFont="1" applyBorder="1" applyAlignment="1" applyProtection="1">
      <alignment horizontal="center" vertical="top"/>
      <protection locked="0"/>
    </xf>
    <xf numFmtId="9" fontId="8" fillId="0" borderId="4" xfId="1" applyNumberFormat="1" applyFont="1" applyBorder="1" applyAlignment="1" applyProtection="1">
      <alignment horizontal="center" vertical="top"/>
      <protection locked="0"/>
    </xf>
    <xf numFmtId="0" fontId="9" fillId="0" borderId="16" xfId="0" applyFont="1" applyBorder="1" applyAlignment="1" applyProtection="1">
      <alignment horizontal="center" vertical="center"/>
      <protection locked="0"/>
    </xf>
    <xf numFmtId="164" fontId="9" fillId="0" borderId="16" xfId="0" applyNumberFormat="1" applyFont="1" applyBorder="1" applyAlignment="1" applyProtection="1">
      <alignment horizontal="center" vertical="center"/>
      <protection locked="0"/>
    </xf>
    <xf numFmtId="9" fontId="9" fillId="0" borderId="16" xfId="0" applyNumberFormat="1" applyFont="1" applyBorder="1" applyAlignment="1" applyProtection="1">
      <alignment horizontal="center" vertical="center" wrapText="1"/>
      <protection locked="0"/>
    </xf>
    <xf numFmtId="9" fontId="9" fillId="0" borderId="16" xfId="1" applyNumberFormat="1" applyFont="1" applyBorder="1" applyAlignment="1" applyProtection="1">
      <alignment horizontal="center" vertical="center" wrapText="1"/>
      <protection locked="0"/>
    </xf>
    <xf numFmtId="0" fontId="0" fillId="0" borderId="0" xfId="0" applyFont="1" applyAlignment="1" applyProtection="1">
      <alignment horizontal="center" vertical="center"/>
      <protection locked="0"/>
    </xf>
    <xf numFmtId="9" fontId="0" fillId="0" borderId="0" xfId="0" applyNumberFormat="1" applyFont="1" applyAlignment="1" applyProtection="1">
      <alignment horizontal="center" vertical="center"/>
      <protection locked="0"/>
    </xf>
    <xf numFmtId="164" fontId="9" fillId="0" borderId="16" xfId="0" applyNumberFormat="1" applyFont="1" applyBorder="1" applyAlignment="1" applyProtection="1">
      <alignment horizontal="center" vertical="center" wrapText="1"/>
      <protection locked="0"/>
    </xf>
    <xf numFmtId="1" fontId="9" fillId="0" borderId="16" xfId="0" applyNumberFormat="1" applyFont="1" applyBorder="1" applyAlignment="1" applyProtection="1">
      <alignment horizontal="center" vertical="center" wrapText="1"/>
      <protection locked="0"/>
    </xf>
    <xf numFmtId="164" fontId="9" fillId="0" borderId="16" xfId="0" applyNumberFormat="1" applyFont="1" applyBorder="1" applyAlignment="1" applyProtection="1">
      <alignment horizontal="center" vertical="center" wrapText="1"/>
    </xf>
    <xf numFmtId="164" fontId="9" fillId="0" borderId="16" xfId="0" applyNumberFormat="1" applyFont="1" applyBorder="1" applyAlignment="1" applyProtection="1">
      <alignment horizontal="center" vertical="center"/>
    </xf>
    <xf numFmtId="9" fontId="8" fillId="0" borderId="0" xfId="1" applyFont="1" applyBorder="1" applyAlignment="1" applyProtection="1">
      <alignment horizontal="center" vertical="center"/>
      <protection locked="0"/>
    </xf>
    <xf numFmtId="0" fontId="26" fillId="0" borderId="0" xfId="0" applyFont="1" applyAlignment="1" applyProtection="1">
      <alignment horizontal="left" vertical="center"/>
      <protection locked="0"/>
    </xf>
    <xf numFmtId="9" fontId="9" fillId="0" borderId="16" xfId="1" applyFont="1" applyBorder="1" applyAlignment="1" applyProtection="1">
      <alignment horizontal="center" vertical="center" wrapText="1"/>
      <protection locked="0"/>
    </xf>
    <xf numFmtId="0" fontId="12" fillId="0" borderId="7" xfId="0" applyFont="1" applyBorder="1" applyAlignment="1" applyProtection="1">
      <alignment horizontal="left" vertical="center" wrapText="1" indent="3"/>
      <protection locked="0"/>
    </xf>
    <xf numFmtId="0" fontId="12" fillId="0" borderId="23" xfId="0" applyFont="1" applyBorder="1" applyAlignment="1" applyProtection="1">
      <alignment horizontal="left" vertical="center" indent="3"/>
      <protection locked="0"/>
    </xf>
    <xf numFmtId="164" fontId="12" fillId="0" borderId="23" xfId="0" applyNumberFormat="1" applyFont="1" applyBorder="1" applyAlignment="1" applyProtection="1">
      <alignment horizontal="left" vertical="center" indent="3"/>
      <protection locked="0"/>
    </xf>
    <xf numFmtId="1" fontId="12" fillId="0" borderId="23" xfId="0" applyNumberFormat="1" applyFont="1" applyBorder="1" applyAlignment="1" applyProtection="1">
      <alignment horizontal="left" vertical="center" indent="3"/>
      <protection locked="0"/>
    </xf>
    <xf numFmtId="164" fontId="12" fillId="0" borderId="23" xfId="0" applyNumberFormat="1" applyFont="1" applyBorder="1" applyAlignment="1" applyProtection="1">
      <alignment horizontal="left" vertical="center" indent="3"/>
    </xf>
    <xf numFmtId="164" fontId="12" fillId="0" borderId="8" xfId="0" applyNumberFormat="1" applyFont="1" applyBorder="1" applyAlignment="1" applyProtection="1">
      <alignment horizontal="left" vertical="center" indent="3"/>
      <protection locked="0"/>
    </xf>
    <xf numFmtId="0" fontId="12" fillId="0" borderId="9" xfId="0" applyFont="1" applyBorder="1" applyAlignment="1" applyProtection="1">
      <alignment horizontal="left" vertical="center" indent="3"/>
      <protection locked="0"/>
    </xf>
    <xf numFmtId="0" fontId="12" fillId="0" borderId="11" xfId="0" applyFont="1" applyBorder="1" applyAlignment="1" applyProtection="1">
      <alignment horizontal="left" vertical="center" indent="3"/>
      <protection locked="0"/>
    </xf>
    <xf numFmtId="0" fontId="12" fillId="0" borderId="24" xfId="0" applyFont="1" applyBorder="1" applyAlignment="1" applyProtection="1">
      <alignment horizontal="left" vertical="center" indent="3"/>
      <protection locked="0"/>
    </xf>
    <xf numFmtId="164" fontId="12" fillId="0" borderId="24" xfId="0" applyNumberFormat="1" applyFont="1" applyBorder="1" applyAlignment="1" applyProtection="1">
      <alignment horizontal="left" vertical="center" indent="3"/>
      <protection locked="0"/>
    </xf>
    <xf numFmtId="1" fontId="12" fillId="0" borderId="24" xfId="0" applyNumberFormat="1" applyFont="1" applyBorder="1" applyAlignment="1" applyProtection="1">
      <alignment horizontal="left" vertical="center" indent="3"/>
      <protection locked="0"/>
    </xf>
    <xf numFmtId="164" fontId="12" fillId="0" borderId="24" xfId="0" applyNumberFormat="1" applyFont="1" applyBorder="1" applyAlignment="1" applyProtection="1">
      <alignment horizontal="left" vertical="center" indent="3"/>
    </xf>
    <xf numFmtId="164" fontId="12" fillId="0" borderId="12" xfId="0" applyNumberFormat="1" applyFont="1" applyBorder="1" applyAlignment="1" applyProtection="1">
      <alignment horizontal="left" vertical="center" indent="3"/>
      <protection locked="0"/>
    </xf>
    <xf numFmtId="1" fontId="9" fillId="0" borderId="16" xfId="0" applyNumberFormat="1" applyFont="1" applyBorder="1" applyAlignment="1" applyProtection="1">
      <alignment horizontal="center" vertical="center"/>
      <protection locked="0"/>
    </xf>
    <xf numFmtId="1" fontId="8" fillId="3" borderId="30" xfId="1" applyNumberFormat="1" applyFont="1" applyFill="1" applyBorder="1" applyAlignment="1" applyProtection="1">
      <alignment horizontal="center"/>
    </xf>
    <xf numFmtId="9" fontId="8" fillId="3" borderId="31" xfId="1" applyFont="1" applyFill="1" applyBorder="1" applyAlignment="1" applyProtection="1">
      <alignment horizontal="center"/>
    </xf>
    <xf numFmtId="1" fontId="8" fillId="3" borderId="32" xfId="1" applyNumberFormat="1" applyFont="1" applyFill="1" applyBorder="1" applyAlignment="1" applyProtection="1">
      <alignment horizontal="center" vertical="top"/>
    </xf>
    <xf numFmtId="9" fontId="8" fillId="3" borderId="33" xfId="1" applyFont="1" applyFill="1" applyBorder="1" applyAlignment="1" applyProtection="1">
      <alignment horizontal="center" vertical="top"/>
    </xf>
    <xf numFmtId="1" fontId="9" fillId="3" borderId="34" xfId="1" applyNumberFormat="1" applyFont="1" applyFill="1" applyBorder="1" applyAlignment="1" applyProtection="1">
      <alignment horizontal="center" vertical="top"/>
    </xf>
    <xf numFmtId="164" fontId="9" fillId="3" borderId="35" xfId="0" applyNumberFormat="1" applyFont="1" applyFill="1" applyBorder="1" applyAlignment="1" applyProtection="1">
      <alignment horizontal="center" vertical="top"/>
    </xf>
    <xf numFmtId="1" fontId="8" fillId="3" borderId="30" xfId="1" applyNumberFormat="1" applyFont="1" applyFill="1" applyBorder="1" applyAlignment="1" applyProtection="1">
      <alignment horizontal="center" vertical="center"/>
    </xf>
    <xf numFmtId="9" fontId="8" fillId="3" borderId="31" xfId="1" applyFont="1" applyFill="1" applyBorder="1" applyAlignment="1" applyProtection="1">
      <alignment horizontal="center" vertical="center"/>
    </xf>
    <xf numFmtId="1" fontId="8" fillId="3" borderId="32" xfId="1" applyNumberFormat="1" applyFont="1" applyFill="1" applyBorder="1" applyAlignment="1" applyProtection="1">
      <alignment horizontal="center" vertical="center"/>
    </xf>
    <xf numFmtId="9" fontId="8" fillId="3" borderId="33" xfId="1" applyFont="1" applyFill="1" applyBorder="1" applyAlignment="1" applyProtection="1">
      <alignment horizontal="center" vertical="center"/>
    </xf>
    <xf numFmtId="164" fontId="9" fillId="3" borderId="35" xfId="0" applyNumberFormat="1" applyFont="1" applyFill="1" applyBorder="1" applyAlignment="1">
      <alignment horizontal="center" vertical="top"/>
    </xf>
    <xf numFmtId="166" fontId="1" fillId="0" borderId="20" xfId="4" applyNumberFormat="1" applyBorder="1" applyAlignment="1">
      <alignment horizontal="center"/>
    </xf>
    <xf numFmtId="10" fontId="32" fillId="6" borderId="25" xfId="5" applyNumberFormat="1" applyFont="1" applyFill="1" applyBorder="1" applyAlignment="1">
      <alignment horizontal="center"/>
    </xf>
    <xf numFmtId="0" fontId="22" fillId="0" borderId="20" xfId="4" applyFont="1" applyBorder="1" applyAlignment="1">
      <alignment vertical="top" wrapText="1"/>
    </xf>
    <xf numFmtId="0" fontId="1" fillId="0" borderId="20" xfId="4" applyFont="1" applyBorder="1" applyAlignment="1">
      <alignment horizontal="center" vertical="top"/>
    </xf>
    <xf numFmtId="1" fontId="1" fillId="0" borderId="20" xfId="4" quotePrefix="1" applyNumberFormat="1" applyFont="1" applyBorder="1" applyAlignment="1">
      <alignment horizontal="center" vertical="top"/>
    </xf>
    <xf numFmtId="0" fontId="1" fillId="0" borderId="20" xfId="4" applyFont="1" applyBorder="1" applyAlignment="1">
      <alignment vertical="top" wrapText="1"/>
    </xf>
    <xf numFmtId="39" fontId="34" fillId="0" borderId="20" xfId="6" applyNumberFormat="1" applyFont="1" applyBorder="1" applyAlignment="1">
      <alignment horizontal="center" vertical="top"/>
    </xf>
    <xf numFmtId="44" fontId="34" fillId="0" borderId="20" xfId="6" applyFont="1" applyFill="1" applyBorder="1" applyAlignment="1">
      <alignment horizontal="center" vertical="top"/>
    </xf>
    <xf numFmtId="166" fontId="34" fillId="0" borderId="20" xfId="5" applyNumberFormat="1" applyFont="1" applyFill="1" applyBorder="1" applyAlignment="1">
      <alignment vertical="top"/>
    </xf>
    <xf numFmtId="0" fontId="1" fillId="0" borderId="0" xfId="4" applyFont="1" applyAlignment="1">
      <alignment vertical="top"/>
    </xf>
    <xf numFmtId="10" fontId="34" fillId="0" borderId="20" xfId="5" applyNumberFormat="1" applyFont="1" applyBorder="1" applyAlignment="1">
      <alignment vertical="top"/>
    </xf>
    <xf numFmtId="44" fontId="34" fillId="0" borderId="20" xfId="6" applyFont="1" applyBorder="1" applyAlignment="1">
      <alignment vertical="top"/>
    </xf>
    <xf numFmtId="9" fontId="34" fillId="0" borderId="20" xfId="6" applyNumberFormat="1" applyFont="1" applyFill="1" applyBorder="1" applyAlignment="1">
      <alignment horizontal="center" vertical="top"/>
    </xf>
    <xf numFmtId="1" fontId="1" fillId="0" borderId="20" xfId="4" applyNumberFormat="1" applyFont="1" applyBorder="1" applyAlignment="1">
      <alignment horizontal="center" vertical="top"/>
    </xf>
    <xf numFmtId="1" fontId="8" fillId="3" borderId="36" xfId="1" applyNumberFormat="1" applyFont="1" applyFill="1" applyBorder="1" applyAlignment="1" applyProtection="1">
      <alignment horizontal="center"/>
    </xf>
    <xf numFmtId="9" fontId="8" fillId="3" borderId="37" xfId="1" applyFont="1" applyFill="1" applyBorder="1" applyAlignment="1" applyProtection="1">
      <alignment horizontal="center"/>
    </xf>
    <xf numFmtId="0" fontId="9" fillId="0" borderId="38" xfId="0" applyFont="1" applyBorder="1" applyAlignment="1" applyProtection="1">
      <alignment horizontal="center" vertical="center"/>
      <protection locked="0"/>
    </xf>
    <xf numFmtId="164" fontId="9" fillId="0" borderId="38" xfId="0" applyNumberFormat="1" applyFont="1" applyBorder="1" applyAlignment="1" applyProtection="1">
      <alignment horizontal="center" vertical="center"/>
      <protection locked="0"/>
    </xf>
    <xf numFmtId="9" fontId="9" fillId="0" borderId="38" xfId="0" applyNumberFormat="1" applyFont="1" applyBorder="1" applyAlignment="1" applyProtection="1">
      <alignment horizontal="center" vertical="center" wrapText="1"/>
      <protection locked="0"/>
    </xf>
    <xf numFmtId="9" fontId="9" fillId="0" borderId="38" xfId="1" applyNumberFormat="1" applyFont="1" applyBorder="1" applyAlignment="1" applyProtection="1">
      <alignment horizontal="center" vertical="center" wrapText="1"/>
      <protection locked="0"/>
    </xf>
    <xf numFmtId="0" fontId="7" fillId="0" borderId="4" xfId="4" applyFont="1" applyFill="1" applyBorder="1" applyAlignment="1" applyProtection="1">
      <alignment horizontal="center" vertical="top" wrapText="1"/>
    </xf>
    <xf numFmtId="0" fontId="7" fillId="0" borderId="28" xfId="4" applyFont="1" applyFill="1" applyBorder="1" applyAlignment="1" applyProtection="1">
      <alignment horizontal="center" vertical="top" wrapText="1"/>
    </xf>
    <xf numFmtId="0" fontId="7" fillId="0" borderId="22" xfId="4" applyFont="1" applyFill="1" applyBorder="1" applyAlignment="1" applyProtection="1">
      <alignment horizontal="center" vertical="top" wrapText="1"/>
    </xf>
    <xf numFmtId="0" fontId="36" fillId="0" borderId="0" xfId="0" applyFont="1" applyAlignment="1" applyProtection="1">
      <alignment vertical="top"/>
      <protection locked="0"/>
    </xf>
    <xf numFmtId="1" fontId="8" fillId="0" borderId="0" xfId="0" applyNumberFormat="1" applyFont="1" applyBorder="1" applyAlignment="1" applyProtection="1">
      <alignment horizontal="center" vertical="top"/>
      <protection locked="0"/>
    </xf>
    <xf numFmtId="1" fontId="4" fillId="2" borderId="11" xfId="0" applyNumberFormat="1" applyFont="1" applyFill="1" applyBorder="1" applyAlignment="1" applyProtection="1">
      <alignment horizontal="center" vertical="top"/>
      <protection locked="0"/>
    </xf>
    <xf numFmtId="1" fontId="4" fillId="2" borderId="12" xfId="0" applyNumberFormat="1" applyFont="1" applyFill="1" applyBorder="1" applyAlignment="1" applyProtection="1">
      <alignment horizontal="center" vertical="top"/>
      <protection locked="0"/>
    </xf>
    <xf numFmtId="0" fontId="8" fillId="0" borderId="7" xfId="0" applyFont="1" applyBorder="1" applyAlignment="1" applyProtection="1">
      <alignment horizontal="left" vertical="center" wrapText="1" indent="6"/>
      <protection locked="0"/>
    </xf>
    <xf numFmtId="0" fontId="8" fillId="0" borderId="23" xfId="0" applyFont="1" applyBorder="1" applyAlignment="1" applyProtection="1">
      <alignment horizontal="left" vertical="center" indent="6"/>
      <protection locked="0"/>
    </xf>
    <xf numFmtId="0" fontId="8" fillId="0" borderId="8" xfId="0" applyFont="1" applyBorder="1" applyAlignment="1" applyProtection="1">
      <alignment horizontal="left" vertical="center" indent="6"/>
      <protection locked="0"/>
    </xf>
    <xf numFmtId="0" fontId="8" fillId="0" borderId="9" xfId="0" applyFont="1" applyBorder="1" applyAlignment="1" applyProtection="1">
      <alignment horizontal="left" vertical="center" indent="6"/>
      <protection locked="0"/>
    </xf>
    <xf numFmtId="0" fontId="8" fillId="0" borderId="0" xfId="0" applyFont="1" applyBorder="1" applyAlignment="1" applyProtection="1">
      <alignment horizontal="left" vertical="center" indent="6"/>
      <protection locked="0"/>
    </xf>
    <xf numFmtId="0" fontId="8" fillId="0" borderId="10" xfId="0" applyFont="1" applyBorder="1" applyAlignment="1" applyProtection="1">
      <alignment horizontal="left" vertical="center" indent="6"/>
      <protection locked="0"/>
    </xf>
    <xf numFmtId="0" fontId="8" fillId="0" borderId="11" xfId="0" applyFont="1" applyBorder="1" applyAlignment="1" applyProtection="1">
      <alignment horizontal="left" vertical="center" indent="6"/>
      <protection locked="0"/>
    </xf>
    <xf numFmtId="0" fontId="8" fillId="0" borderId="24" xfId="0" applyFont="1" applyBorder="1" applyAlignment="1" applyProtection="1">
      <alignment horizontal="left" vertical="center" indent="6"/>
      <protection locked="0"/>
    </xf>
    <xf numFmtId="0" fontId="8" fillId="0" borderId="12" xfId="0" applyFont="1" applyBorder="1" applyAlignment="1" applyProtection="1">
      <alignment horizontal="left" vertical="center" indent="6"/>
      <protection locked="0"/>
    </xf>
    <xf numFmtId="1" fontId="17" fillId="0" borderId="7" xfId="0" applyNumberFormat="1" applyFont="1" applyBorder="1" applyAlignment="1" applyProtection="1">
      <alignment horizontal="center"/>
      <protection locked="0"/>
    </xf>
    <xf numFmtId="1" fontId="17" fillId="0" borderId="8" xfId="0" applyNumberFormat="1" applyFont="1" applyBorder="1" applyAlignment="1" applyProtection="1">
      <alignment horizontal="center"/>
      <protection locked="0"/>
    </xf>
    <xf numFmtId="1" fontId="4" fillId="0" borderId="9" xfId="0" applyNumberFormat="1" applyFont="1" applyBorder="1" applyAlignment="1" applyProtection="1">
      <alignment horizontal="center"/>
      <protection locked="0"/>
    </xf>
    <xf numFmtId="1" fontId="4" fillId="0" borderId="10" xfId="0" applyNumberFormat="1" applyFont="1" applyBorder="1" applyAlignment="1" applyProtection="1">
      <alignment horizontal="center"/>
      <protection locked="0"/>
    </xf>
    <xf numFmtId="1" fontId="30" fillId="0" borderId="9" xfId="7" applyNumberFormat="1" applyFont="1" applyBorder="1" applyAlignment="1" applyProtection="1">
      <alignment horizontal="center"/>
      <protection locked="0"/>
    </xf>
    <xf numFmtId="1" fontId="8" fillId="0" borderId="0" xfId="0" applyNumberFormat="1" applyFont="1" applyBorder="1" applyAlignment="1" applyProtection="1">
      <alignment horizontal="center" vertical="top"/>
      <protection locked="0"/>
    </xf>
    <xf numFmtId="1" fontId="8" fillId="2" borderId="24" xfId="0" applyNumberFormat="1" applyFont="1" applyFill="1" applyBorder="1" applyAlignment="1" applyProtection="1">
      <alignment horizontal="center" vertical="top"/>
      <protection locked="0"/>
    </xf>
    <xf numFmtId="1" fontId="8" fillId="0" borderId="24" xfId="0" applyNumberFormat="1" applyFont="1" applyBorder="1" applyAlignment="1" applyProtection="1">
      <alignment horizontal="center" vertical="top"/>
      <protection locked="0"/>
    </xf>
    <xf numFmtId="1" fontId="4" fillId="2" borderId="11" xfId="0" applyNumberFormat="1" applyFont="1" applyFill="1" applyBorder="1" applyAlignment="1">
      <alignment horizontal="center" vertical="top"/>
    </xf>
    <xf numFmtId="1" fontId="4" fillId="2" borderId="12" xfId="0" applyNumberFormat="1" applyFont="1" applyFill="1" applyBorder="1" applyAlignment="1">
      <alignment horizontal="center" vertical="top"/>
    </xf>
    <xf numFmtId="1" fontId="17" fillId="0" borderId="7" xfId="0" applyNumberFormat="1" applyFont="1" applyBorder="1" applyAlignment="1">
      <alignment horizontal="center" shrinkToFit="1"/>
    </xf>
    <xf numFmtId="1" fontId="17" fillId="0" borderId="8" xfId="0" applyNumberFormat="1" applyFont="1" applyBorder="1" applyAlignment="1">
      <alignment horizontal="center" shrinkToFit="1"/>
    </xf>
    <xf numFmtId="1" fontId="4" fillId="0" borderId="9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8" fillId="2" borderId="24" xfId="1" applyNumberFormat="1" applyFont="1" applyFill="1" applyBorder="1" applyAlignment="1" applyProtection="1">
      <alignment horizontal="center" vertical="top"/>
      <protection locked="0"/>
    </xf>
    <xf numFmtId="0" fontId="8" fillId="0" borderId="24" xfId="0" applyFont="1" applyBorder="1" applyAlignment="1" applyProtection="1">
      <alignment horizontal="center" vertical="top"/>
      <protection locked="0"/>
    </xf>
    <xf numFmtId="0" fontId="31" fillId="0" borderId="0" xfId="4" applyFont="1" applyAlignment="1">
      <alignment horizontal="center" vertical="center" wrapText="1"/>
    </xf>
    <xf numFmtId="14" fontId="1" fillId="0" borderId="20" xfId="4" applyNumberFormat="1" applyBorder="1" applyAlignment="1">
      <alignment horizontal="center" vertical="center"/>
    </xf>
    <xf numFmtId="14" fontId="1" fillId="5" borderId="20" xfId="4" applyNumberFormat="1" applyFill="1" applyBorder="1" applyAlignment="1">
      <alignment horizontal="center" vertical="center"/>
    </xf>
    <xf numFmtId="164" fontId="1" fillId="0" borderId="20" xfId="4" applyNumberFormat="1" applyBorder="1" applyAlignment="1">
      <alignment horizontal="center" vertical="center"/>
    </xf>
    <xf numFmtId="1" fontId="30" fillId="0" borderId="9" xfId="7" applyNumberFormat="1" applyFont="1" applyBorder="1" applyAlignment="1">
      <alignment horizontal="center"/>
    </xf>
    <xf numFmtId="1" fontId="33" fillId="0" borderId="9" xfId="7" applyNumberFormat="1" applyFont="1" applyBorder="1" applyAlignment="1">
      <alignment horizontal="center"/>
    </xf>
    <xf numFmtId="1" fontId="1" fillId="0" borderId="10" xfId="0" applyNumberFormat="1" applyFont="1" applyBorder="1" applyAlignment="1">
      <alignment horizontal="center"/>
    </xf>
    <xf numFmtId="0" fontId="35" fillId="0" borderId="0" xfId="0" applyFont="1" applyBorder="1" applyAlignment="1" applyProtection="1">
      <alignment horizontal="center" vertical="top"/>
      <protection locked="0"/>
    </xf>
    <xf numFmtId="0" fontId="26" fillId="0" borderId="0" xfId="0" applyFont="1" applyAlignment="1" applyProtection="1">
      <alignment horizontal="left" vertical="top"/>
      <protection locked="0"/>
    </xf>
    <xf numFmtId="0" fontId="10" fillId="0" borderId="39" xfId="4" applyFont="1" applyFill="1" applyBorder="1" applyAlignment="1" applyProtection="1">
      <alignment horizontal="center" vertical="center" wrapText="1"/>
    </xf>
    <xf numFmtId="0" fontId="10" fillId="0" borderId="39" xfId="4" applyFont="1" applyFill="1" applyBorder="1" applyAlignment="1" applyProtection="1">
      <alignment vertical="center" wrapText="1"/>
    </xf>
    <xf numFmtId="164" fontId="10" fillId="0" borderId="39" xfId="4" applyNumberFormat="1" applyFont="1" applyFill="1" applyBorder="1" applyAlignment="1" applyProtection="1">
      <alignment horizontal="center" vertical="center" wrapText="1"/>
    </xf>
    <xf numFmtId="9" fontId="11" fillId="0" borderId="39" xfId="4" applyNumberFormat="1" applyFont="1" applyBorder="1" applyAlignment="1">
      <alignment horizontal="center" vertical="center"/>
    </xf>
    <xf numFmtId="9" fontId="8" fillId="2" borderId="39" xfId="1" applyNumberFormat="1" applyFont="1" applyFill="1" applyBorder="1" applyAlignment="1" applyProtection="1">
      <alignment horizontal="center" vertical="center"/>
      <protection locked="0"/>
    </xf>
    <xf numFmtId="1" fontId="10" fillId="0" borderId="39" xfId="4" applyNumberFormat="1" applyFont="1" applyFill="1" applyBorder="1" applyAlignment="1" applyProtection="1">
      <alignment horizontal="center" vertical="center" wrapText="1"/>
      <protection locked="0"/>
    </xf>
    <xf numFmtId="164" fontId="15" fillId="0" borderId="39" xfId="0" applyNumberFormat="1" applyFont="1" applyBorder="1" applyAlignment="1" applyProtection="1">
      <alignment horizontal="center" vertical="center"/>
    </xf>
    <xf numFmtId="0" fontId="10" fillId="0" borderId="20" xfId="4" applyFont="1" applyFill="1" applyBorder="1" applyAlignment="1" applyProtection="1">
      <alignment horizontal="center" vertical="center" wrapText="1"/>
    </xf>
    <xf numFmtId="0" fontId="10" fillId="0" borderId="20" xfId="4" applyFont="1" applyFill="1" applyBorder="1" applyAlignment="1" applyProtection="1">
      <alignment vertical="center" wrapText="1"/>
    </xf>
    <xf numFmtId="164" fontId="10" fillId="0" borderId="20" xfId="4" applyNumberFormat="1" applyFont="1" applyFill="1" applyBorder="1" applyAlignment="1" applyProtection="1">
      <alignment horizontal="center" vertical="center" wrapText="1"/>
    </xf>
    <xf numFmtId="9" fontId="11" fillId="0" borderId="20" xfId="4" applyNumberFormat="1" applyFont="1" applyBorder="1" applyAlignment="1">
      <alignment horizontal="center" vertical="center"/>
    </xf>
    <xf numFmtId="9" fontId="8" fillId="2" borderId="20" xfId="1" applyNumberFormat="1" applyFont="1" applyFill="1" applyBorder="1" applyAlignment="1" applyProtection="1">
      <alignment horizontal="center" vertical="center"/>
      <protection locked="0"/>
    </xf>
    <xf numFmtId="1" fontId="10" fillId="0" borderId="20" xfId="4" applyNumberFormat="1" applyFont="1" applyFill="1" applyBorder="1" applyAlignment="1" applyProtection="1">
      <alignment horizontal="center" vertical="center" wrapText="1"/>
      <protection locked="0"/>
    </xf>
    <xf numFmtId="164" fontId="15" fillId="0" borderId="20" xfId="0" applyNumberFormat="1" applyFont="1" applyBorder="1" applyAlignment="1" applyProtection="1">
      <alignment horizontal="center" vertical="center"/>
    </xf>
    <xf numFmtId="0" fontId="13" fillId="0" borderId="0" xfId="0" applyFont="1" applyBorder="1" applyAlignment="1" applyProtection="1">
      <alignment vertical="center"/>
      <protection locked="0"/>
    </xf>
    <xf numFmtId="0" fontId="26" fillId="0" borderId="0" xfId="0" applyFont="1" applyBorder="1" applyAlignment="1" applyProtection="1">
      <alignment vertical="top"/>
      <protection locked="0"/>
    </xf>
    <xf numFmtId="0" fontId="8" fillId="0" borderId="40" xfId="0" applyFont="1" applyBorder="1" applyAlignment="1" applyProtection="1">
      <alignment horizontal="center" vertical="top"/>
      <protection locked="0"/>
    </xf>
    <xf numFmtId="0" fontId="8" fillId="0" borderId="40" xfId="0" applyFont="1" applyBorder="1" applyAlignment="1" applyProtection="1">
      <alignment vertical="top"/>
      <protection locked="0"/>
    </xf>
    <xf numFmtId="164" fontId="8" fillId="0" borderId="40" xfId="0" applyNumberFormat="1" applyFont="1" applyBorder="1" applyAlignment="1" applyProtection="1">
      <alignment horizontal="center" vertical="top"/>
      <protection locked="0"/>
    </xf>
    <xf numFmtId="9" fontId="8" fillId="0" borderId="40" xfId="0" applyNumberFormat="1" applyFont="1" applyBorder="1" applyAlignment="1" applyProtection="1">
      <alignment horizontal="center" vertical="top"/>
      <protection locked="0"/>
    </xf>
    <xf numFmtId="9" fontId="8" fillId="0" borderId="40" xfId="1" applyNumberFormat="1" applyFont="1" applyBorder="1" applyAlignment="1" applyProtection="1">
      <alignment horizontal="center" vertical="top"/>
      <protection locked="0"/>
    </xf>
    <xf numFmtId="1" fontId="8" fillId="0" borderId="40" xfId="0" applyNumberFormat="1" applyFont="1" applyBorder="1" applyAlignment="1" applyProtection="1">
      <alignment horizontal="center" vertical="top"/>
      <protection locked="0"/>
    </xf>
    <xf numFmtId="0" fontId="35" fillId="0" borderId="0" xfId="0" applyFont="1" applyBorder="1" applyAlignment="1" applyProtection="1">
      <alignment vertical="top"/>
      <protection locked="0"/>
    </xf>
    <xf numFmtId="164" fontId="35" fillId="0" borderId="0" xfId="0" applyNumberFormat="1" applyFont="1" applyBorder="1" applyAlignment="1" applyProtection="1">
      <alignment horizontal="center" vertical="top"/>
      <protection locked="0"/>
    </xf>
    <xf numFmtId="9" fontId="35" fillId="0" borderId="0" xfId="0" applyNumberFormat="1" applyFont="1" applyBorder="1" applyAlignment="1" applyProtection="1">
      <alignment horizontal="center" vertical="top"/>
      <protection locked="0"/>
    </xf>
    <xf numFmtId="9" fontId="35" fillId="0" borderId="0" xfId="1" applyNumberFormat="1" applyFont="1" applyBorder="1" applyAlignment="1" applyProtection="1">
      <alignment horizontal="center" vertical="top"/>
      <protection locked="0"/>
    </xf>
    <xf numFmtId="1" fontId="35" fillId="0" borderId="0" xfId="0" applyNumberFormat="1" applyFont="1" applyBorder="1" applyAlignment="1" applyProtection="1">
      <alignment horizontal="center" vertical="top"/>
      <protection locked="0"/>
    </xf>
    <xf numFmtId="0" fontId="35" fillId="0" borderId="40" xfId="0" applyFont="1" applyBorder="1" applyAlignment="1" applyProtection="1">
      <alignment horizontal="center" vertical="top"/>
      <protection locked="0"/>
    </xf>
    <xf numFmtId="0" fontId="35" fillId="0" borderId="40" xfId="0" applyFont="1" applyBorder="1" applyAlignment="1" applyProtection="1">
      <alignment vertical="top"/>
      <protection locked="0"/>
    </xf>
    <xf numFmtId="164" fontId="35" fillId="0" borderId="40" xfId="0" applyNumberFormat="1" applyFont="1" applyBorder="1" applyAlignment="1" applyProtection="1">
      <alignment horizontal="center" vertical="top"/>
      <protection locked="0"/>
    </xf>
    <xf numFmtId="9" fontId="35" fillId="0" borderId="40" xfId="0" applyNumberFormat="1" applyFont="1" applyBorder="1" applyAlignment="1" applyProtection="1">
      <alignment horizontal="center" vertical="top"/>
      <protection locked="0"/>
    </xf>
    <xf numFmtId="9" fontId="35" fillId="0" borderId="40" xfId="1" applyNumberFormat="1" applyFont="1" applyBorder="1" applyAlignment="1" applyProtection="1">
      <alignment horizontal="center" vertical="top"/>
      <protection locked="0"/>
    </xf>
    <xf numFmtId="1" fontId="35" fillId="0" borderId="40" xfId="0" applyNumberFormat="1" applyFont="1" applyBorder="1" applyAlignment="1" applyProtection="1">
      <alignment horizontal="center" vertical="top"/>
      <protection locked="0"/>
    </xf>
  </cellXfs>
  <cellStyles count="8">
    <cellStyle name="Currency 2" xfId="6" xr:uid="{6F3EA7F8-2C3C-4387-897A-FD1A426D0D8D}"/>
    <cellStyle name="Hyperlink" xfId="7" builtinId="8"/>
    <cellStyle name="Normal" xfId="0" builtinId="0"/>
    <cellStyle name="Normal 2" xfId="4" xr:uid="{BCB600F6-896D-43AE-80EC-281DEF06E784}"/>
    <cellStyle name="Normal 26" xfId="2" xr:uid="{62FA17E0-392B-4C3F-9ADF-48333A4D0DBF}"/>
    <cellStyle name="Normal 28" xfId="3" xr:uid="{7C2199E5-2DDD-49DC-9585-211A257E93BF}"/>
    <cellStyle name="Percent" xfId="1" builtinId="5"/>
    <cellStyle name="Percent 2" xfId="5" xr:uid="{50D7E4C0-7CE7-4D78-BCE3-D653E6F50BDA}"/>
  </cellStyles>
  <dxfs count="52"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419099</xdr:colOff>
      <xdr:row>0</xdr:row>
      <xdr:rowOff>0</xdr:rowOff>
    </xdr:from>
    <xdr:to>
      <xdr:col>1</xdr:col>
      <xdr:colOff>1497932</xdr:colOff>
      <xdr:row>0</xdr:row>
      <xdr:rowOff>542925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9FA12F4-AAAF-E116-16A5-AFDB81A9C9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605" b="15116"/>
        <a:stretch/>
      </xdr:blipFill>
      <xdr:spPr>
        <a:xfrm>
          <a:off x="419099" y="0"/>
          <a:ext cx="2088483" cy="5429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0</xdr:row>
      <xdr:rowOff>19052</xdr:rowOff>
    </xdr:from>
    <xdr:to>
      <xdr:col>2</xdr:col>
      <xdr:colOff>161926</xdr:colOff>
      <xdr:row>1</xdr:row>
      <xdr:rowOff>161925</xdr:rowOff>
    </xdr:to>
    <xdr:pic>
      <xdr:nvPicPr>
        <xdr:cNvPr id="2" name="Picture 1" descr="Description: HCP_CPD_Umbrella_logo4sig">
          <a:extLst>
            <a:ext uri="{FF2B5EF4-FFF2-40B4-BE49-F238E27FC236}">
              <a16:creationId xmlns:a16="http://schemas.microsoft.com/office/drawing/2014/main" id="{6A7DD289-48A8-405B-B3C1-F04E9A3DA70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6201" y="19052"/>
          <a:ext cx="1524000" cy="41909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457200</xdr:colOff>
      <xdr:row>0</xdr:row>
      <xdr:rowOff>0</xdr:rowOff>
    </xdr:from>
    <xdr:to>
      <xdr:col>1</xdr:col>
      <xdr:colOff>1536033</xdr:colOff>
      <xdr:row>0</xdr:row>
      <xdr:rowOff>542925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1FC2898-A51A-4F30-9816-2778695A3E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605" b="15116"/>
        <a:stretch/>
      </xdr:blipFill>
      <xdr:spPr>
        <a:xfrm>
          <a:off x="457200" y="0"/>
          <a:ext cx="2088483" cy="5429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542924</xdr:colOff>
      <xdr:row>0</xdr:row>
      <xdr:rowOff>0</xdr:rowOff>
    </xdr:from>
    <xdr:to>
      <xdr:col>1</xdr:col>
      <xdr:colOff>1621757</xdr:colOff>
      <xdr:row>0</xdr:row>
      <xdr:rowOff>542925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69C816-8CBB-46F8-A213-4DD20436D0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605" b="15116"/>
        <a:stretch/>
      </xdr:blipFill>
      <xdr:spPr>
        <a:xfrm>
          <a:off x="542924" y="0"/>
          <a:ext cx="2088483" cy="54292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0</xdr:row>
      <xdr:rowOff>0</xdr:rowOff>
    </xdr:from>
    <xdr:to>
      <xdr:col>1</xdr:col>
      <xdr:colOff>1497933</xdr:colOff>
      <xdr:row>0</xdr:row>
      <xdr:rowOff>542925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7DC998D-4251-4B12-91A3-B1EEED0A21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605" b="15116"/>
        <a:stretch/>
      </xdr:blipFill>
      <xdr:spPr>
        <a:xfrm>
          <a:off x="419100" y="0"/>
          <a:ext cx="2088483" cy="54292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581024</xdr:colOff>
      <xdr:row>0</xdr:row>
      <xdr:rowOff>0</xdr:rowOff>
    </xdr:from>
    <xdr:to>
      <xdr:col>0</xdr:col>
      <xdr:colOff>2669507</xdr:colOff>
      <xdr:row>0</xdr:row>
      <xdr:rowOff>733425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D6F68C-A0A7-47EF-93E5-BE45BBF707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0465"/>
        <a:stretch/>
      </xdr:blipFill>
      <xdr:spPr>
        <a:xfrm>
          <a:off x="581024" y="0"/>
          <a:ext cx="2088483" cy="73342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542924</xdr:colOff>
      <xdr:row>0</xdr:row>
      <xdr:rowOff>0</xdr:rowOff>
    </xdr:from>
    <xdr:to>
      <xdr:col>1</xdr:col>
      <xdr:colOff>1621757</xdr:colOff>
      <xdr:row>0</xdr:row>
      <xdr:rowOff>542925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37A5BA-3245-4621-8AFE-3135E13DC6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605" b="15116"/>
        <a:stretch/>
      </xdr:blipFill>
      <xdr:spPr>
        <a:xfrm>
          <a:off x="542924" y="0"/>
          <a:ext cx="2088483" cy="54292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542924</xdr:colOff>
      <xdr:row>0</xdr:row>
      <xdr:rowOff>0</xdr:rowOff>
    </xdr:from>
    <xdr:to>
      <xdr:col>1</xdr:col>
      <xdr:colOff>1621757</xdr:colOff>
      <xdr:row>0</xdr:row>
      <xdr:rowOff>542925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7FD1C4-7BAA-4F90-8976-E2E1D8E081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605" b="15116"/>
        <a:stretch/>
      </xdr:blipFill>
      <xdr:spPr>
        <a:xfrm>
          <a:off x="542924" y="0"/>
          <a:ext cx="2088483" cy="5429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0</xdr:row>
      <xdr:rowOff>0</xdr:rowOff>
    </xdr:from>
    <xdr:to>
      <xdr:col>1</xdr:col>
      <xdr:colOff>1526508</xdr:colOff>
      <xdr:row>0</xdr:row>
      <xdr:rowOff>542925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5AB8D95-0C30-4CB0-8A3C-D1E332BE4C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605" b="15116"/>
        <a:stretch/>
      </xdr:blipFill>
      <xdr:spPr>
        <a:xfrm>
          <a:off x="447675" y="0"/>
          <a:ext cx="2088483" cy="5429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438150</xdr:colOff>
      <xdr:row>0</xdr:row>
      <xdr:rowOff>0</xdr:rowOff>
    </xdr:from>
    <xdr:to>
      <xdr:col>1</xdr:col>
      <xdr:colOff>1516983</xdr:colOff>
      <xdr:row>0</xdr:row>
      <xdr:rowOff>542925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B3FC7DB-8787-4D6F-89C0-8294C479ED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605" b="15116"/>
        <a:stretch/>
      </xdr:blipFill>
      <xdr:spPr>
        <a:xfrm>
          <a:off x="438150" y="0"/>
          <a:ext cx="2088483" cy="5429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542924</xdr:colOff>
      <xdr:row>0</xdr:row>
      <xdr:rowOff>0</xdr:rowOff>
    </xdr:from>
    <xdr:to>
      <xdr:col>1</xdr:col>
      <xdr:colOff>1621757</xdr:colOff>
      <xdr:row>0</xdr:row>
      <xdr:rowOff>542925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C22E35-798D-4360-A9BB-65733F7DB1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605" b="15116"/>
        <a:stretch/>
      </xdr:blipFill>
      <xdr:spPr>
        <a:xfrm>
          <a:off x="542924" y="0"/>
          <a:ext cx="2088483" cy="5429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628649</xdr:colOff>
      <xdr:row>0</xdr:row>
      <xdr:rowOff>0</xdr:rowOff>
    </xdr:from>
    <xdr:to>
      <xdr:col>0</xdr:col>
      <xdr:colOff>2717132</xdr:colOff>
      <xdr:row>0</xdr:row>
      <xdr:rowOff>733425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D52CC5-5123-42A8-801E-DEAA6EDC85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0465"/>
        <a:stretch/>
      </xdr:blipFill>
      <xdr:spPr>
        <a:xfrm>
          <a:off x="628649" y="0"/>
          <a:ext cx="2088483" cy="7334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590549</xdr:colOff>
      <xdr:row>0</xdr:row>
      <xdr:rowOff>0</xdr:rowOff>
    </xdr:from>
    <xdr:to>
      <xdr:col>0</xdr:col>
      <xdr:colOff>2679032</xdr:colOff>
      <xdr:row>0</xdr:row>
      <xdr:rowOff>733425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06676D-B25C-4DCE-A151-4F017C4A72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0465"/>
        <a:stretch/>
      </xdr:blipFill>
      <xdr:spPr>
        <a:xfrm>
          <a:off x="590549" y="0"/>
          <a:ext cx="2088483" cy="7334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619124</xdr:colOff>
      <xdr:row>0</xdr:row>
      <xdr:rowOff>0</xdr:rowOff>
    </xdr:from>
    <xdr:to>
      <xdr:col>0</xdr:col>
      <xdr:colOff>2707607</xdr:colOff>
      <xdr:row>0</xdr:row>
      <xdr:rowOff>733425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758D65-F184-4980-8CF3-724FBA7194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0465"/>
        <a:stretch/>
      </xdr:blipFill>
      <xdr:spPr>
        <a:xfrm>
          <a:off x="619124" y="0"/>
          <a:ext cx="2088483" cy="7334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263526</xdr:colOff>
      <xdr:row>0</xdr:row>
      <xdr:rowOff>1</xdr:rowOff>
    </xdr:from>
    <xdr:to>
      <xdr:col>9</xdr:col>
      <xdr:colOff>269876</xdr:colOff>
      <xdr:row>48</xdr:row>
      <xdr:rowOff>95565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0AC6E5-F8E7-4307-9227-44F79AFE5F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828" t="2556" r="3571" b="2177"/>
        <a:stretch/>
      </xdr:blipFill>
      <xdr:spPr>
        <a:xfrm>
          <a:off x="263526" y="1"/>
          <a:ext cx="6864350" cy="923956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447674</xdr:colOff>
      <xdr:row>0</xdr:row>
      <xdr:rowOff>0</xdr:rowOff>
    </xdr:from>
    <xdr:to>
      <xdr:col>1</xdr:col>
      <xdr:colOff>1526507</xdr:colOff>
      <xdr:row>0</xdr:row>
      <xdr:rowOff>542925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442FE4C-B961-4885-8D74-92DC8F587E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605" b="15116"/>
        <a:stretch/>
      </xdr:blipFill>
      <xdr:spPr>
        <a:xfrm>
          <a:off x="447674" y="0"/>
          <a:ext cx="2088483" cy="5429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BHTradeSales@lifeway.com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mailto:order@ivpress.com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mailto:customerservice@kregel.com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mailto:mpcustomerservice@moody.edu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mailto:csresponse@tyndale.com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orders@bakerpublishinggroup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info@barbourbooks.com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mailto:OrderToday@HarvestHousePublishers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775517-944E-4968-8E71-69133E1AF654}">
  <sheetPr codeName="Sheet10"/>
  <dimension ref="A1:O48"/>
  <sheetViews>
    <sheetView showGridLines="0" view="pageBreakPreview" topLeftCell="A16" zoomScale="60" zoomScaleNormal="100" workbookViewId="0">
      <selection activeCell="D29" sqref="D29"/>
    </sheetView>
  </sheetViews>
  <sheetFormatPr defaultRowHeight="15"/>
  <cols>
    <col min="1" max="1" width="11.77734375" style="3" customWidth="1"/>
    <col min="2" max="2" width="26" style="1" customWidth="1"/>
    <col min="3" max="3" width="13.5546875" style="1" customWidth="1"/>
    <col min="4" max="4" width="8.88671875" style="2"/>
    <col min="5" max="5" width="8.88671875" style="2" customWidth="1"/>
    <col min="6" max="6" width="8.88671875" style="21" customWidth="1"/>
    <col min="7" max="7" width="8.88671875" style="30" customWidth="1"/>
    <col min="8" max="8" width="8.88671875" style="31"/>
    <col min="9" max="9" width="8.88671875" style="21"/>
    <col min="10" max="10" width="4.77734375" style="5" customWidth="1"/>
    <col min="11" max="11" width="51" style="5" customWidth="1"/>
    <col min="12" max="16384" width="8.88671875" style="5"/>
  </cols>
  <sheetData>
    <row r="1" spans="1:15" ht="44.25" customHeight="1" thickBot="1">
      <c r="I1" s="93" t="s">
        <v>237</v>
      </c>
    </row>
    <row r="2" spans="1:15" ht="27" customHeight="1" thickTop="1">
      <c r="A2" s="318" t="s">
        <v>210</v>
      </c>
      <c r="B2" s="319"/>
      <c r="C2" s="24" t="s">
        <v>57</v>
      </c>
      <c r="D2" s="10"/>
      <c r="E2" s="10"/>
      <c r="F2" s="43" t="s">
        <v>62</v>
      </c>
      <c r="G2" s="32"/>
      <c r="H2" s="33"/>
      <c r="I2" s="9"/>
    </row>
    <row r="3" spans="1:15" ht="27" customHeight="1">
      <c r="A3" s="320" t="s">
        <v>211</v>
      </c>
      <c r="B3" s="321"/>
      <c r="C3" s="24" t="s">
        <v>58</v>
      </c>
      <c r="D3" s="10"/>
      <c r="E3" s="10"/>
      <c r="F3" s="43" t="s">
        <v>63</v>
      </c>
      <c r="G3" s="32"/>
      <c r="H3" s="33"/>
      <c r="I3" s="9"/>
    </row>
    <row r="4" spans="1:15" ht="27" customHeight="1">
      <c r="A4" s="320" t="s">
        <v>212</v>
      </c>
      <c r="B4" s="321"/>
      <c r="C4" s="24" t="s">
        <v>59</v>
      </c>
      <c r="D4" s="10"/>
      <c r="E4" s="10"/>
      <c r="F4" s="44" t="s">
        <v>64</v>
      </c>
      <c r="G4" s="32"/>
      <c r="H4" s="33"/>
      <c r="I4" s="9"/>
    </row>
    <row r="5" spans="1:15" ht="27" customHeight="1">
      <c r="A5" s="320" t="s">
        <v>213</v>
      </c>
      <c r="B5" s="321"/>
      <c r="C5" s="24" t="s">
        <v>60</v>
      </c>
      <c r="D5" s="10"/>
      <c r="E5" s="10"/>
      <c r="F5" s="43" t="s">
        <v>65</v>
      </c>
      <c r="G5" s="32"/>
      <c r="H5" s="33"/>
      <c r="I5" s="9"/>
    </row>
    <row r="6" spans="1:15" ht="27" customHeight="1">
      <c r="A6" s="322" t="s">
        <v>354</v>
      </c>
      <c r="B6" s="321"/>
      <c r="C6" s="24" t="s">
        <v>61</v>
      </c>
      <c r="D6" s="10"/>
      <c r="E6" s="10"/>
      <c r="F6" s="43" t="s">
        <v>66</v>
      </c>
      <c r="G6" s="32"/>
      <c r="H6" s="33"/>
      <c r="I6" s="9"/>
    </row>
    <row r="7" spans="1:15" ht="27" customHeight="1" thickBot="1">
      <c r="A7" s="307"/>
      <c r="B7" s="308"/>
      <c r="C7" s="6"/>
      <c r="D7" s="7"/>
      <c r="E7" s="7"/>
      <c r="F7" s="42"/>
      <c r="I7" s="4"/>
    </row>
    <row r="8" spans="1:15" ht="24.75" customHeight="1" thickTop="1">
      <c r="A8" s="8"/>
      <c r="B8" s="6"/>
      <c r="C8" s="6"/>
      <c r="D8" s="7"/>
      <c r="E8" s="7"/>
      <c r="F8" s="42"/>
    </row>
    <row r="9" spans="1:15" ht="24.75" customHeight="1" thickBot="1">
      <c r="A9" s="323"/>
      <c r="B9" s="323"/>
      <c r="F9" s="45"/>
      <c r="G9" s="34"/>
      <c r="H9" s="35"/>
    </row>
    <row r="10" spans="1:15" ht="24.75" customHeight="1" thickTop="1">
      <c r="A10" s="309" t="s">
        <v>392</v>
      </c>
      <c r="B10" s="310"/>
      <c r="C10" s="310"/>
      <c r="D10" s="310"/>
      <c r="E10" s="310"/>
      <c r="F10" s="310"/>
      <c r="G10" s="311"/>
      <c r="H10" s="296" t="s">
        <v>5</v>
      </c>
      <c r="I10" s="297" t="s">
        <v>5</v>
      </c>
      <c r="L10" s="26"/>
      <c r="M10" s="26"/>
    </row>
    <row r="11" spans="1:15" ht="24.75" customHeight="1">
      <c r="A11" s="312"/>
      <c r="B11" s="313"/>
      <c r="C11" s="313"/>
      <c r="D11" s="313"/>
      <c r="E11" s="313"/>
      <c r="F11" s="313"/>
      <c r="G11" s="314"/>
      <c r="H11" s="273" t="s">
        <v>7</v>
      </c>
      <c r="I11" s="274" t="s">
        <v>6</v>
      </c>
    </row>
    <row r="12" spans="1:15" ht="25.5" customHeight="1" thickBot="1">
      <c r="A12" s="315"/>
      <c r="B12" s="316"/>
      <c r="C12" s="316"/>
      <c r="D12" s="316"/>
      <c r="E12" s="316"/>
      <c r="F12" s="316"/>
      <c r="G12" s="317"/>
      <c r="H12" s="275">
        <f>SUM(H14:H31)</f>
        <v>0</v>
      </c>
      <c r="I12" s="276">
        <f>SUM(I14:I31)</f>
        <v>0</v>
      </c>
    </row>
    <row r="13" spans="1:15" s="199" customFormat="1" ht="25.5" thickTop="1" thickBot="1">
      <c r="A13" s="298" t="s">
        <v>362</v>
      </c>
      <c r="B13" s="298" t="s">
        <v>0</v>
      </c>
      <c r="C13" s="298" t="s">
        <v>3</v>
      </c>
      <c r="D13" s="298" t="s">
        <v>1</v>
      </c>
      <c r="E13" s="299" t="s">
        <v>2</v>
      </c>
      <c r="F13" s="300" t="s">
        <v>137</v>
      </c>
      <c r="G13" s="301" t="s">
        <v>144</v>
      </c>
      <c r="H13" s="270" t="s">
        <v>4</v>
      </c>
      <c r="I13" s="253" t="s">
        <v>5</v>
      </c>
      <c r="L13" s="248"/>
      <c r="M13" s="249"/>
      <c r="N13" s="248"/>
      <c r="O13" s="248"/>
    </row>
    <row r="14" spans="1:15" s="15" customFormat="1" ht="25.5" customHeight="1">
      <c r="A14" s="201" t="s">
        <v>11</v>
      </c>
      <c r="B14" s="202" t="s">
        <v>8</v>
      </c>
      <c r="C14" s="202" t="s">
        <v>56</v>
      </c>
      <c r="D14" s="201" t="s">
        <v>10</v>
      </c>
      <c r="E14" s="203">
        <v>49.99</v>
      </c>
      <c r="F14" s="204">
        <v>0.3</v>
      </c>
      <c r="G14" s="205">
        <v>0.6</v>
      </c>
      <c r="H14" s="19"/>
      <c r="I14" s="23">
        <f t="shared" ref="I14:I31" si="0">H14*E14*(1-G14)</f>
        <v>0</v>
      </c>
      <c r="M14" s="27"/>
    </row>
    <row r="15" spans="1:15" s="15" customFormat="1" ht="25.5" customHeight="1">
      <c r="A15" s="18" t="s">
        <v>14</v>
      </c>
      <c r="B15" s="17" t="s">
        <v>12</v>
      </c>
      <c r="C15" s="17" t="s">
        <v>56</v>
      </c>
      <c r="D15" s="18" t="s">
        <v>13</v>
      </c>
      <c r="E15" s="46">
        <v>49.99</v>
      </c>
      <c r="F15" s="36">
        <v>0.3</v>
      </c>
      <c r="G15" s="37">
        <v>0.6</v>
      </c>
      <c r="H15" s="19"/>
      <c r="I15" s="23">
        <f t="shared" si="0"/>
        <v>0</v>
      </c>
    </row>
    <row r="16" spans="1:15" s="15" customFormat="1" ht="25.5" customHeight="1">
      <c r="A16" s="18" t="s">
        <v>16</v>
      </c>
      <c r="B16" s="17" t="s">
        <v>15</v>
      </c>
      <c r="C16" s="17" t="s">
        <v>56</v>
      </c>
      <c r="D16" s="18" t="s">
        <v>13</v>
      </c>
      <c r="E16" s="46">
        <v>49.99</v>
      </c>
      <c r="F16" s="36">
        <v>0.3</v>
      </c>
      <c r="G16" s="37">
        <v>0.6</v>
      </c>
      <c r="H16" s="19"/>
      <c r="I16" s="23">
        <f t="shared" si="0"/>
        <v>0</v>
      </c>
    </row>
    <row r="17" spans="1:11" s="15" customFormat="1" ht="25.5" customHeight="1">
      <c r="A17" s="18" t="s">
        <v>18</v>
      </c>
      <c r="B17" s="17" t="s">
        <v>17</v>
      </c>
      <c r="C17" s="17" t="s">
        <v>56</v>
      </c>
      <c r="D17" s="18" t="s">
        <v>13</v>
      </c>
      <c r="E17" s="46">
        <v>24.99</v>
      </c>
      <c r="F17" s="36">
        <v>0.3</v>
      </c>
      <c r="G17" s="37">
        <v>0.6</v>
      </c>
      <c r="H17" s="19"/>
      <c r="I17" s="23">
        <f t="shared" si="0"/>
        <v>0</v>
      </c>
    </row>
    <row r="18" spans="1:11" s="15" customFormat="1" ht="25.5" customHeight="1">
      <c r="A18" s="18" t="s">
        <v>20</v>
      </c>
      <c r="B18" s="17" t="s">
        <v>19</v>
      </c>
      <c r="C18" s="17" t="s">
        <v>56</v>
      </c>
      <c r="D18" s="18" t="s">
        <v>13</v>
      </c>
      <c r="E18" s="46">
        <v>24.99</v>
      </c>
      <c r="F18" s="36">
        <v>0.3</v>
      </c>
      <c r="G18" s="37">
        <v>0.6</v>
      </c>
      <c r="H18" s="19"/>
      <c r="I18" s="23">
        <f t="shared" si="0"/>
        <v>0</v>
      </c>
    </row>
    <row r="19" spans="1:11" s="15" customFormat="1" ht="25.5" customHeight="1">
      <c r="A19" s="201" t="s">
        <v>22</v>
      </c>
      <c r="B19" s="202" t="s">
        <v>21</v>
      </c>
      <c r="C19" s="202" t="s">
        <v>56</v>
      </c>
      <c r="D19" s="201" t="s">
        <v>13</v>
      </c>
      <c r="E19" s="203">
        <v>24.99</v>
      </c>
      <c r="F19" s="204">
        <v>0.3</v>
      </c>
      <c r="G19" s="205">
        <v>0.6</v>
      </c>
      <c r="H19" s="206"/>
      <c r="I19" s="207">
        <f t="shared" si="0"/>
        <v>0</v>
      </c>
    </row>
    <row r="20" spans="1:11" s="15" customFormat="1" ht="25.5" customHeight="1">
      <c r="A20" s="18" t="s">
        <v>24</v>
      </c>
      <c r="B20" s="17" t="s">
        <v>23</v>
      </c>
      <c r="C20" s="17" t="s">
        <v>56</v>
      </c>
      <c r="D20" s="18" t="s">
        <v>13</v>
      </c>
      <c r="E20" s="46">
        <v>19.989999999999998</v>
      </c>
      <c r="F20" s="36">
        <v>0.3</v>
      </c>
      <c r="G20" s="37">
        <v>0.6</v>
      </c>
      <c r="H20" s="19"/>
      <c r="I20" s="23">
        <f t="shared" si="0"/>
        <v>0</v>
      </c>
    </row>
    <row r="21" spans="1:11" s="15" customFormat="1" ht="25.5" customHeight="1">
      <c r="A21" s="18" t="s">
        <v>26</v>
      </c>
      <c r="B21" s="17" t="s">
        <v>25</v>
      </c>
      <c r="C21" s="17" t="s">
        <v>56</v>
      </c>
      <c r="D21" s="18" t="s">
        <v>13</v>
      </c>
      <c r="E21" s="46">
        <v>19.989999999999998</v>
      </c>
      <c r="F21" s="36">
        <v>0.3</v>
      </c>
      <c r="G21" s="37">
        <v>0.6</v>
      </c>
      <c r="H21" s="19"/>
      <c r="I21" s="23">
        <f t="shared" si="0"/>
        <v>0</v>
      </c>
    </row>
    <row r="22" spans="1:11" s="15" customFormat="1" ht="25.5" customHeight="1">
      <c r="A22" s="18" t="s">
        <v>28</v>
      </c>
      <c r="B22" s="17" t="s">
        <v>27</v>
      </c>
      <c r="C22" s="17" t="s">
        <v>56</v>
      </c>
      <c r="D22" s="18" t="s">
        <v>13</v>
      </c>
      <c r="E22" s="46">
        <v>29.99</v>
      </c>
      <c r="F22" s="36">
        <v>0.3</v>
      </c>
      <c r="G22" s="37">
        <v>0.6</v>
      </c>
      <c r="H22" s="19"/>
      <c r="I22" s="23">
        <f t="shared" si="0"/>
        <v>0</v>
      </c>
    </row>
    <row r="23" spans="1:11" s="15" customFormat="1" ht="25.5" customHeight="1">
      <c r="A23" s="18" t="s">
        <v>32</v>
      </c>
      <c r="B23" s="17" t="s">
        <v>29</v>
      </c>
      <c r="C23" s="17" t="s">
        <v>30</v>
      </c>
      <c r="D23" s="18" t="s">
        <v>31</v>
      </c>
      <c r="E23" s="46">
        <v>22.99</v>
      </c>
      <c r="F23" s="38"/>
      <c r="G23" s="37">
        <v>0.3</v>
      </c>
      <c r="H23" s="19"/>
      <c r="I23" s="23">
        <f t="shared" si="0"/>
        <v>0</v>
      </c>
    </row>
    <row r="24" spans="1:11" s="15" customFormat="1" ht="25.5" customHeight="1">
      <c r="A24" s="18" t="s">
        <v>35</v>
      </c>
      <c r="B24" s="17" t="s">
        <v>33</v>
      </c>
      <c r="C24" s="17" t="s">
        <v>34</v>
      </c>
      <c r="D24" s="18" t="s">
        <v>31</v>
      </c>
      <c r="E24" s="46">
        <v>24.99</v>
      </c>
      <c r="F24" s="39"/>
      <c r="G24" s="37">
        <v>0.3</v>
      </c>
      <c r="H24" s="19"/>
      <c r="I24" s="23">
        <f t="shared" si="0"/>
        <v>0</v>
      </c>
    </row>
    <row r="25" spans="1:11" s="15" customFormat="1" ht="25.5" customHeight="1">
      <c r="A25" s="18" t="s">
        <v>38</v>
      </c>
      <c r="B25" s="17" t="s">
        <v>36</v>
      </c>
      <c r="C25" s="17" t="s">
        <v>37</v>
      </c>
      <c r="D25" s="18" t="s">
        <v>31</v>
      </c>
      <c r="E25" s="46">
        <v>21.99</v>
      </c>
      <c r="F25" s="39"/>
      <c r="G25" s="37">
        <v>0.3</v>
      </c>
      <c r="H25" s="19"/>
      <c r="I25" s="23">
        <f t="shared" si="0"/>
        <v>0</v>
      </c>
    </row>
    <row r="26" spans="1:11" s="15" customFormat="1" ht="25.5" customHeight="1">
      <c r="A26" s="18" t="s">
        <v>41</v>
      </c>
      <c r="B26" s="17" t="s">
        <v>39</v>
      </c>
      <c r="C26" s="17" t="s">
        <v>40</v>
      </c>
      <c r="D26" s="18" t="s">
        <v>31</v>
      </c>
      <c r="E26" s="46">
        <v>24.99</v>
      </c>
      <c r="F26" s="39"/>
      <c r="G26" s="37">
        <v>0.3</v>
      </c>
      <c r="H26" s="19"/>
      <c r="I26" s="23">
        <f t="shared" si="0"/>
        <v>0</v>
      </c>
    </row>
    <row r="27" spans="1:11" s="15" customFormat="1" ht="25.5" customHeight="1">
      <c r="A27" s="18" t="s">
        <v>44</v>
      </c>
      <c r="B27" s="17" t="s">
        <v>42</v>
      </c>
      <c r="C27" s="17" t="s">
        <v>43</v>
      </c>
      <c r="D27" s="18" t="s">
        <v>31</v>
      </c>
      <c r="E27" s="46">
        <v>19.989999999999998</v>
      </c>
      <c r="F27" s="39"/>
      <c r="G27" s="37">
        <v>0.3</v>
      </c>
      <c r="H27" s="19"/>
      <c r="I27" s="23">
        <f t="shared" si="0"/>
        <v>0</v>
      </c>
    </row>
    <row r="28" spans="1:11" s="15" customFormat="1" ht="25.5" customHeight="1">
      <c r="A28" s="18" t="s">
        <v>47</v>
      </c>
      <c r="B28" s="17" t="s">
        <v>45</v>
      </c>
      <c r="C28" s="17" t="s">
        <v>46</v>
      </c>
      <c r="D28" s="18" t="s">
        <v>31</v>
      </c>
      <c r="E28" s="46">
        <v>19.989999999999998</v>
      </c>
      <c r="F28" s="39"/>
      <c r="G28" s="37">
        <v>0.3</v>
      </c>
      <c r="H28" s="19"/>
      <c r="I28" s="23">
        <f t="shared" si="0"/>
        <v>0</v>
      </c>
    </row>
    <row r="29" spans="1:11" s="15" customFormat="1" ht="25.5" customHeight="1">
      <c r="A29" s="18" t="s">
        <v>50</v>
      </c>
      <c r="B29" s="17" t="s">
        <v>48</v>
      </c>
      <c r="C29" s="17" t="s">
        <v>49</v>
      </c>
      <c r="D29" s="18" t="s">
        <v>31</v>
      </c>
      <c r="E29" s="46">
        <v>24.99</v>
      </c>
      <c r="F29" s="39"/>
      <c r="G29" s="37">
        <v>0.3</v>
      </c>
      <c r="H29" s="19"/>
      <c r="I29" s="23">
        <f t="shared" si="0"/>
        <v>0</v>
      </c>
    </row>
    <row r="30" spans="1:11" s="15" customFormat="1" ht="25.5" customHeight="1">
      <c r="A30" s="18" t="s">
        <v>52</v>
      </c>
      <c r="B30" s="17" t="s">
        <v>51</v>
      </c>
      <c r="C30" s="17" t="s">
        <v>40</v>
      </c>
      <c r="D30" s="18" t="s">
        <v>31</v>
      </c>
      <c r="E30" s="46">
        <v>24.99</v>
      </c>
      <c r="F30" s="39"/>
      <c r="G30" s="37">
        <v>0.3</v>
      </c>
      <c r="H30" s="19"/>
      <c r="I30" s="23">
        <f t="shared" si="0"/>
        <v>0</v>
      </c>
    </row>
    <row r="31" spans="1:11" s="15" customFormat="1" ht="25.5" customHeight="1">
      <c r="A31" s="18" t="s">
        <v>55</v>
      </c>
      <c r="B31" s="17" t="s">
        <v>53</v>
      </c>
      <c r="C31" s="17" t="s">
        <v>54</v>
      </c>
      <c r="D31" s="18" t="s">
        <v>31</v>
      </c>
      <c r="E31" s="46">
        <v>20.99</v>
      </c>
      <c r="F31" s="39"/>
      <c r="G31" s="37">
        <v>0.3</v>
      </c>
      <c r="H31" s="19"/>
      <c r="I31" s="23">
        <f t="shared" si="0"/>
        <v>0</v>
      </c>
    </row>
    <row r="32" spans="1:11">
      <c r="K32" s="15"/>
    </row>
    <row r="33" spans="1:1" ht="15.75">
      <c r="A33" s="92" t="s">
        <v>244</v>
      </c>
    </row>
    <row r="34" spans="1:1" ht="15.75">
      <c r="A34" s="197" t="s">
        <v>410</v>
      </c>
    </row>
    <row r="35" spans="1:1">
      <c r="A35" s="198" t="s">
        <v>403</v>
      </c>
    </row>
    <row r="36" spans="1:1">
      <c r="A36" s="198" t="s">
        <v>404</v>
      </c>
    </row>
    <row r="37" spans="1:1">
      <c r="A37" s="198" t="s">
        <v>233</v>
      </c>
    </row>
    <row r="38" spans="1:1">
      <c r="A38" s="198" t="s">
        <v>406</v>
      </c>
    </row>
    <row r="39" spans="1:1">
      <c r="A39" s="198" t="s">
        <v>381</v>
      </c>
    </row>
    <row r="40" spans="1:1" ht="15.75">
      <c r="A40" s="197" t="s">
        <v>349</v>
      </c>
    </row>
    <row r="41" spans="1:1">
      <c r="A41" s="198" t="s">
        <v>402</v>
      </c>
    </row>
    <row r="42" spans="1:1">
      <c r="A42" s="5"/>
    </row>
    <row r="43" spans="1:1" ht="15.75">
      <c r="A43" s="92" t="s">
        <v>340</v>
      </c>
    </row>
    <row r="44" spans="1:1" ht="15.75">
      <c r="A44" s="170" t="s">
        <v>400</v>
      </c>
    </row>
    <row r="45" spans="1:1">
      <c r="A45" s="176" t="s">
        <v>234</v>
      </c>
    </row>
    <row r="46" spans="1:1">
      <c r="A46" s="176" t="s">
        <v>401</v>
      </c>
    </row>
    <row r="47" spans="1:1" ht="15.75">
      <c r="A47" s="61" t="s">
        <v>349</v>
      </c>
    </row>
    <row r="48" spans="1:1">
      <c r="A48" s="176" t="s">
        <v>350</v>
      </c>
    </row>
  </sheetData>
  <sheetProtection formatCells="0" formatRows="0" insertRows="0" deleteRows="0"/>
  <mergeCells count="8">
    <mergeCell ref="A7:B7"/>
    <mergeCell ref="A10:G12"/>
    <mergeCell ref="A2:B2"/>
    <mergeCell ref="A3:B3"/>
    <mergeCell ref="A4:B4"/>
    <mergeCell ref="A5:B5"/>
    <mergeCell ref="A6:B6"/>
    <mergeCell ref="A9:B9"/>
  </mergeCells>
  <conditionalFormatting sqref="A14:I31">
    <cfRule type="notContainsBlanks" dxfId="51" priority="1">
      <formula>LEN(TRIM(A14))&gt;0</formula>
    </cfRule>
  </conditionalFormatting>
  <hyperlinks>
    <hyperlink ref="A6" r:id="rId1" xr:uid="{62F4FECF-35CF-496F-BD48-5F7A98C58645}"/>
  </hyperlinks>
  <printOptions horizontalCentered="1"/>
  <pageMargins left="0.45" right="0.2" top="0.25" bottom="0.5" header="0.3" footer="0.3"/>
  <pageSetup scale="96" orientation="landscape" r:id="rId2"/>
  <headerFooter>
    <oddFooter>&amp;C&amp;"-,Regular"&amp;11&amp;A  &amp;F</oddFooter>
  </headerFooter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151A40-FEA3-40D8-ADB8-B2C76718F320}">
  <dimension ref="A1:K44"/>
  <sheetViews>
    <sheetView view="pageBreakPreview" topLeftCell="A16" zoomScale="60" zoomScaleNormal="100" workbookViewId="0">
      <selection activeCell="D29" sqref="D29"/>
    </sheetView>
  </sheetViews>
  <sheetFormatPr defaultRowHeight="15.75"/>
  <cols>
    <col min="1" max="1" width="5.33203125" style="121" customWidth="1"/>
    <col min="2" max="2" width="11.44140625" style="165" customWidth="1"/>
    <col min="3" max="3" width="29.77734375" style="165" customWidth="1"/>
    <col min="4" max="4" width="13" style="121" bestFit="1" customWidth="1"/>
    <col min="5" max="5" width="7.88671875" style="128" customWidth="1"/>
    <col min="6" max="6" width="8" style="128" customWidth="1"/>
    <col min="7" max="7" width="7.5546875" style="124" customWidth="1"/>
    <col min="8" max="8" width="1.33203125" style="165" customWidth="1"/>
    <col min="9" max="9" width="7.77734375" style="119" customWidth="1"/>
    <col min="10" max="10" width="7.77734375" style="120" customWidth="1"/>
    <col min="11" max="11" width="9.88671875" style="120" bestFit="1" customWidth="1"/>
    <col min="12" max="16384" width="8.88671875" style="165"/>
  </cols>
  <sheetData>
    <row r="1" spans="1:11" ht="21.75" thickBot="1">
      <c r="A1" s="115"/>
      <c r="B1" s="116"/>
      <c r="C1" s="116"/>
      <c r="D1" s="115"/>
      <c r="E1" s="117"/>
      <c r="F1" s="117"/>
      <c r="G1" s="118" t="s">
        <v>255</v>
      </c>
    </row>
    <row r="3" spans="1:11">
      <c r="B3" s="122" t="s">
        <v>256</v>
      </c>
      <c r="C3" s="123" t="s">
        <v>257</v>
      </c>
      <c r="D3" s="122" t="s">
        <v>258</v>
      </c>
      <c r="E3" s="335">
        <f>$E$4-15</f>
        <v>44745</v>
      </c>
      <c r="F3" s="335"/>
    </row>
    <row r="4" spans="1:11">
      <c r="B4" s="122" t="s">
        <v>259</v>
      </c>
      <c r="C4" s="123"/>
      <c r="D4" s="122" t="s">
        <v>260</v>
      </c>
      <c r="E4" s="335">
        <v>44760</v>
      </c>
      <c r="F4" s="335"/>
    </row>
    <row r="5" spans="1:11">
      <c r="B5" s="122" t="s">
        <v>261</v>
      </c>
      <c r="C5" s="123" t="s">
        <v>262</v>
      </c>
      <c r="D5" s="122" t="s">
        <v>263</v>
      </c>
      <c r="E5" s="335">
        <v>44801</v>
      </c>
      <c r="F5" s="335"/>
    </row>
    <row r="6" spans="1:11">
      <c r="B6" s="122" t="s">
        <v>264</v>
      </c>
      <c r="C6" s="125" t="s">
        <v>265</v>
      </c>
      <c r="D6" s="122" t="s">
        <v>266</v>
      </c>
      <c r="E6" s="336">
        <f>$E$4-15</f>
        <v>44745</v>
      </c>
      <c r="F6" s="336"/>
    </row>
    <row r="7" spans="1:11">
      <c r="B7" s="122" t="s">
        <v>267</v>
      </c>
      <c r="C7" s="123" t="str">
        <f>G1</f>
        <v xml:space="preserve">Munce Back To Basics Catalog </v>
      </c>
      <c r="D7" s="126" t="s">
        <v>268</v>
      </c>
      <c r="E7" s="335">
        <f ca="1">TODAY()</f>
        <v>44721</v>
      </c>
      <c r="F7" s="335"/>
    </row>
    <row r="8" spans="1:11">
      <c r="B8" s="122" t="s">
        <v>269</v>
      </c>
      <c r="C8" s="127" t="s">
        <v>270</v>
      </c>
      <c r="D8" s="122" t="s">
        <v>271</v>
      </c>
      <c r="E8" s="337" t="s">
        <v>272</v>
      </c>
      <c r="F8" s="337"/>
    </row>
    <row r="9" spans="1:11">
      <c r="A9" s="334" t="s">
        <v>360</v>
      </c>
      <c r="B9" s="334"/>
      <c r="C9" s="334"/>
      <c r="D9" s="334"/>
      <c r="E9" s="334"/>
      <c r="F9" s="334"/>
      <c r="G9" s="334"/>
    </row>
    <row r="10" spans="1:11">
      <c r="A10" s="282" t="s">
        <v>409</v>
      </c>
    </row>
    <row r="11" spans="1:11" thickBot="1">
      <c r="A11" s="182" t="s">
        <v>361</v>
      </c>
      <c r="B11" s="183" t="s">
        <v>362</v>
      </c>
      <c r="C11" s="183" t="s">
        <v>363</v>
      </c>
      <c r="D11" s="183" t="s">
        <v>364</v>
      </c>
      <c r="E11" s="184" t="s">
        <v>365</v>
      </c>
      <c r="F11" s="185" t="s">
        <v>366</v>
      </c>
      <c r="G11" s="186" t="s">
        <v>367</v>
      </c>
      <c r="I11" s="283" t="s">
        <v>368</v>
      </c>
      <c r="J11" s="187" t="s">
        <v>369</v>
      </c>
      <c r="K11" s="188" t="s">
        <v>370</v>
      </c>
    </row>
    <row r="12" spans="1:11">
      <c r="A12" s="129"/>
      <c r="B12" s="130"/>
      <c r="C12" s="131"/>
      <c r="D12" s="189"/>
      <c r="E12" s="132"/>
      <c r="F12" s="132"/>
      <c r="G12" s="133"/>
      <c r="I12" s="134"/>
      <c r="J12" s="135"/>
      <c r="K12" s="135"/>
    </row>
    <row r="13" spans="1:11" s="291" customFormat="1" ht="30">
      <c r="A13" s="285"/>
      <c r="B13" s="286">
        <v>9780785290773</v>
      </c>
      <c r="C13" s="284" t="s">
        <v>371</v>
      </c>
      <c r="D13" s="287" t="s">
        <v>273</v>
      </c>
      <c r="E13" s="288">
        <v>18.989999999999998</v>
      </c>
      <c r="F13" s="289" t="s">
        <v>274</v>
      </c>
      <c r="G13" s="290">
        <f>IF(A13&gt;=4,0.64,IF(A13&lt;=3,0.45))</f>
        <v>0.45</v>
      </c>
      <c r="I13" s="292" t="str">
        <f>IF(A13&gt;0,(1-(J13/(E13*0.6))),"")</f>
        <v/>
      </c>
      <c r="J13" s="293" t="str">
        <f t="shared" ref="J13:J18" si="0">IF(A13&gt;0,(E13*(1-G13)),"")</f>
        <v/>
      </c>
      <c r="K13" s="293" t="str">
        <f t="shared" ref="K13:K18" si="1">IF(A13&gt;0,(J13*A13),"")</f>
        <v/>
      </c>
    </row>
    <row r="14" spans="1:11" s="291" customFormat="1" ht="30">
      <c r="A14" s="285"/>
      <c r="B14" s="286">
        <v>9781400310296</v>
      </c>
      <c r="C14" s="284" t="s">
        <v>372</v>
      </c>
      <c r="D14" s="287" t="s">
        <v>273</v>
      </c>
      <c r="E14" s="288">
        <v>19.989999999999998</v>
      </c>
      <c r="F14" s="289" t="s">
        <v>274</v>
      </c>
      <c r="G14" s="290">
        <f>IF(A14&gt;=4,0.64,IF(A14&lt;=3,0.45))</f>
        <v>0.45</v>
      </c>
      <c r="I14" s="292" t="str">
        <f>IF(A14&gt;0,(1-(J14/(E14*0.6))),"")</f>
        <v/>
      </c>
      <c r="J14" s="293" t="str">
        <f t="shared" si="0"/>
        <v/>
      </c>
      <c r="K14" s="293" t="str">
        <f t="shared" si="1"/>
        <v/>
      </c>
    </row>
    <row r="15" spans="1:11" s="291" customFormat="1" ht="30">
      <c r="A15" s="285"/>
      <c r="B15" s="286">
        <v>9781400231126</v>
      </c>
      <c r="C15" s="284" t="s">
        <v>373</v>
      </c>
      <c r="D15" s="287" t="s">
        <v>273</v>
      </c>
      <c r="E15" s="288">
        <v>26.99</v>
      </c>
      <c r="F15" s="289" t="s">
        <v>274</v>
      </c>
      <c r="G15" s="290">
        <f>IF(A15&gt;=4,0.64,IF(A15&lt;=3,0.45))</f>
        <v>0.45</v>
      </c>
      <c r="I15" s="292" t="str">
        <f>IF(A15&gt;0,(1-(J15/(E15*0.6))),"")</f>
        <v/>
      </c>
      <c r="J15" s="293" t="str">
        <f t="shared" si="0"/>
        <v/>
      </c>
      <c r="K15" s="293" t="str">
        <f t="shared" si="1"/>
        <v/>
      </c>
    </row>
    <row r="16" spans="1:11" s="291" customFormat="1" ht="30">
      <c r="A16" s="285"/>
      <c r="B16" s="286">
        <v>9781400226634</v>
      </c>
      <c r="C16" s="284" t="s">
        <v>374</v>
      </c>
      <c r="D16" s="287" t="s">
        <v>273</v>
      </c>
      <c r="E16" s="288">
        <v>18.989999999999998</v>
      </c>
      <c r="F16" s="289" t="s">
        <v>274</v>
      </c>
      <c r="G16" s="290">
        <f>IF(A16&gt;=4,0.64,IF(A16&lt;=3,0.45))</f>
        <v>0.45</v>
      </c>
      <c r="I16" s="292" t="str">
        <f>IF(A16&gt;0,(1-(J16/(E16*0.6))),"")</f>
        <v/>
      </c>
      <c r="J16" s="293" t="str">
        <f t="shared" si="0"/>
        <v/>
      </c>
      <c r="K16" s="293" t="str">
        <f t="shared" si="1"/>
        <v/>
      </c>
    </row>
    <row r="17" spans="1:11" s="291" customFormat="1" ht="30">
      <c r="A17" s="285"/>
      <c r="B17" s="286">
        <v>9781400215584</v>
      </c>
      <c r="C17" s="284" t="s">
        <v>375</v>
      </c>
      <c r="D17" s="287" t="s">
        <v>273</v>
      </c>
      <c r="E17" s="288">
        <v>19.989999999999998</v>
      </c>
      <c r="F17" s="289" t="s">
        <v>274</v>
      </c>
      <c r="G17" s="290">
        <f>IF(A17&gt;=4,0.64,IF(A17&lt;=3,0.45))</f>
        <v>0.45</v>
      </c>
      <c r="I17" s="292" t="str">
        <f>IF(A17&gt;0,(1-(J17/(E17*0.6))),"")</f>
        <v/>
      </c>
      <c r="J17" s="293" t="str">
        <f t="shared" si="0"/>
        <v/>
      </c>
      <c r="K17" s="293" t="str">
        <f t="shared" si="1"/>
        <v/>
      </c>
    </row>
    <row r="18" spans="1:11" s="291" customFormat="1" ht="30">
      <c r="A18" s="285"/>
      <c r="B18" s="286">
        <v>9781401677411</v>
      </c>
      <c r="C18" s="284" t="s">
        <v>376</v>
      </c>
      <c r="D18" s="287" t="s">
        <v>275</v>
      </c>
      <c r="E18" s="288">
        <v>59.99</v>
      </c>
      <c r="F18" s="294" t="s">
        <v>276</v>
      </c>
      <c r="G18" s="290">
        <f>IF(A18&gt;=2,0.6,IF(A18&lt;=1,0.45))</f>
        <v>0.45</v>
      </c>
      <c r="I18" s="292" t="str">
        <f>IF(A18&gt;0,(1-(J18/(E18*0.7))),"")</f>
        <v/>
      </c>
      <c r="J18" s="293" t="str">
        <f t="shared" si="0"/>
        <v/>
      </c>
      <c r="K18" s="293" t="str">
        <f t="shared" si="1"/>
        <v/>
      </c>
    </row>
    <row r="19" spans="1:11" s="291" customFormat="1" ht="30">
      <c r="A19" s="285"/>
      <c r="B19" s="286">
        <v>9781401677435</v>
      </c>
      <c r="C19" s="284" t="s">
        <v>377</v>
      </c>
      <c r="D19" s="287" t="s">
        <v>275</v>
      </c>
      <c r="E19" s="288">
        <v>59.99</v>
      </c>
      <c r="F19" s="294" t="s">
        <v>276</v>
      </c>
      <c r="G19" s="290">
        <f>IF(A19&gt;=2,0.6,IF(A19&lt;=1,0.45))</f>
        <v>0.45</v>
      </c>
      <c r="I19" s="292" t="str">
        <f>IF(A19&gt;0,(1-(J19/(E19*0.7))),"")</f>
        <v/>
      </c>
      <c r="J19" s="293" t="str">
        <f>IF(A19&gt;0,(E19*(1-G19)),"")</f>
        <v/>
      </c>
      <c r="K19" s="293" t="str">
        <f>IF(A19&gt;0,(J19*A19),"")</f>
        <v/>
      </c>
    </row>
    <row r="20" spans="1:11" s="291" customFormat="1" ht="45">
      <c r="A20" s="285"/>
      <c r="B20" s="295">
        <v>9780310458104</v>
      </c>
      <c r="C20" s="287" t="s">
        <v>378</v>
      </c>
      <c r="D20" s="287" t="s">
        <v>275</v>
      </c>
      <c r="E20" s="288">
        <v>29.99</v>
      </c>
      <c r="F20" s="294" t="s">
        <v>276</v>
      </c>
      <c r="G20" s="290">
        <f>IF(A20&gt;=2,0.6,IF(A20&lt;=1,0.45))</f>
        <v>0.45</v>
      </c>
      <c r="I20" s="292" t="str">
        <f>IF(A20&gt;0,(1-(J20/(E20*0.7))),"")</f>
        <v/>
      </c>
      <c r="J20" s="293" t="str">
        <f>IF(A20&gt;0,(E20*(1-G20)),"")</f>
        <v/>
      </c>
      <c r="K20" s="293" t="str">
        <f>IF(A20&gt;0,(J20*A20),"")</f>
        <v/>
      </c>
    </row>
    <row r="21" spans="1:11" s="291" customFormat="1" ht="45">
      <c r="A21" s="285"/>
      <c r="B21" s="286">
        <v>9780310458128</v>
      </c>
      <c r="C21" s="284" t="s">
        <v>277</v>
      </c>
      <c r="D21" s="287" t="s">
        <v>275</v>
      </c>
      <c r="E21" s="288">
        <v>29.99</v>
      </c>
      <c r="F21" s="294" t="s">
        <v>276</v>
      </c>
      <c r="G21" s="290">
        <f>IF(A21&gt;=2,0.6,IF(A21&lt;=1,0.45))</f>
        <v>0.45</v>
      </c>
      <c r="I21" s="292" t="str">
        <f>IF(A21&gt;0,(1-(J21/(E21*0.7))),"")</f>
        <v/>
      </c>
      <c r="J21" s="293" t="str">
        <f>IF(A21&gt;0,(E21*(1-G21)),"")</f>
        <v/>
      </c>
      <c r="K21" s="293" t="str">
        <f>IF(A21&gt;0,(J21*A21),"")</f>
        <v/>
      </c>
    </row>
    <row r="22" spans="1:11" s="291" customFormat="1" ht="45">
      <c r="A22" s="285"/>
      <c r="B22" s="286">
        <v>9780310453024</v>
      </c>
      <c r="C22" s="284" t="s">
        <v>278</v>
      </c>
      <c r="D22" s="287" t="s">
        <v>275</v>
      </c>
      <c r="E22" s="288">
        <v>69.989999999999995</v>
      </c>
      <c r="F22" s="294" t="s">
        <v>276</v>
      </c>
      <c r="G22" s="290">
        <f>IF(A22&gt;=2,0.6,IF(A22&lt;=1,0.45))</f>
        <v>0.45</v>
      </c>
      <c r="I22" s="292" t="str">
        <f>IF(A22&gt;0,(1-(J22/(E22*0.7))),"")</f>
        <v/>
      </c>
      <c r="J22" s="293" t="str">
        <f>IF(A22&gt;0,(E22*(1-G22)),"")</f>
        <v/>
      </c>
      <c r="K22" s="293" t="str">
        <f>IF(A22&gt;0,(J22*A22),"")</f>
        <v/>
      </c>
    </row>
    <row r="23" spans="1:11" s="291" customFormat="1" ht="45">
      <c r="A23" s="285"/>
      <c r="B23" s="286">
        <v>9780310453048</v>
      </c>
      <c r="C23" s="284" t="s">
        <v>279</v>
      </c>
      <c r="D23" s="287" t="s">
        <v>275</v>
      </c>
      <c r="E23" s="288">
        <v>69.989999999999995</v>
      </c>
      <c r="F23" s="294" t="s">
        <v>276</v>
      </c>
      <c r="G23" s="290">
        <f>IF(A23&gt;=2,0.6,IF(A23&lt;=1,0.45))</f>
        <v>0.45</v>
      </c>
      <c r="I23" s="292" t="str">
        <f>IF(A23&gt;0,(1-(J23/(E23*0.7))),"")</f>
        <v/>
      </c>
      <c r="J23" s="293" t="str">
        <f>IF(A23&gt;0,(E23*(1-G23)),"")</f>
        <v/>
      </c>
      <c r="K23" s="293" t="str">
        <f>IF(A23&gt;0,(J23*A23),"")</f>
        <v/>
      </c>
    </row>
    <row r="24" spans="1:11" s="291" customFormat="1" ht="30">
      <c r="A24" s="285"/>
      <c r="B24" s="286">
        <v>9780310455851</v>
      </c>
      <c r="C24" s="284" t="s">
        <v>280</v>
      </c>
      <c r="D24" s="287" t="s">
        <v>275</v>
      </c>
      <c r="E24" s="288">
        <v>44.99</v>
      </c>
      <c r="F24" s="289" t="s">
        <v>274</v>
      </c>
      <c r="G24" s="290">
        <f>IF(A24&gt;=2,0.64,IF(A24&lt;=1,0.45))</f>
        <v>0.45</v>
      </c>
      <c r="I24" s="292" t="str">
        <f>IF(A24&gt;0,(1-(J24/(E24*0.6))),"")</f>
        <v/>
      </c>
      <c r="J24" s="293" t="str">
        <f>IF(A24&gt;0,(E24*(1-G24)),"")</f>
        <v/>
      </c>
      <c r="K24" s="293" t="str">
        <f>IF(A24&gt;0,(J24*A24),"")</f>
        <v/>
      </c>
    </row>
    <row r="25" spans="1:11" s="291" customFormat="1" ht="30">
      <c r="A25" s="285"/>
      <c r="B25" s="286">
        <v>9780310455905</v>
      </c>
      <c r="C25" s="284" t="s">
        <v>281</v>
      </c>
      <c r="D25" s="287" t="s">
        <v>275</v>
      </c>
      <c r="E25" s="288">
        <v>44.99</v>
      </c>
      <c r="F25" s="289" t="s">
        <v>274</v>
      </c>
      <c r="G25" s="290">
        <f>IF(A25&gt;=2,0.64,IF(A25&lt;=1,0.45))</f>
        <v>0.45</v>
      </c>
      <c r="I25" s="292" t="str">
        <f>IF(A25&gt;0,(1-(J25/(E25*0.6))),"")</f>
        <v/>
      </c>
      <c r="J25" s="293" t="str">
        <f>IF(A25&gt;0,(E25*(1-G25)),"")</f>
        <v/>
      </c>
      <c r="K25" s="293" t="str">
        <f>IF(A25&gt;0,(J25*A25),"")</f>
        <v/>
      </c>
    </row>
    <row r="26" spans="1:11" s="291" customFormat="1" ht="30">
      <c r="A26" s="285"/>
      <c r="B26" s="286">
        <v>9780310455844</v>
      </c>
      <c r="C26" s="284" t="s">
        <v>282</v>
      </c>
      <c r="D26" s="287" t="s">
        <v>275</v>
      </c>
      <c r="E26" s="288">
        <v>39.99</v>
      </c>
      <c r="F26" s="289" t="s">
        <v>274</v>
      </c>
      <c r="G26" s="290">
        <f>IF(A26&gt;=2,0.64,IF(A26&lt;=1,0.45))</f>
        <v>0.45</v>
      </c>
      <c r="I26" s="292" t="str">
        <f>IF(A26&gt;0,(1-(J26/(E26*0.6))),"")</f>
        <v/>
      </c>
      <c r="J26" s="293" t="str">
        <f>IF(A26&gt;0,(E26*(1-G26)),"")</f>
        <v/>
      </c>
      <c r="K26" s="293" t="str">
        <f>IF(A26&gt;0,(J26*A26),"")</f>
        <v/>
      </c>
    </row>
    <row r="27" spans="1:11" s="291" customFormat="1" ht="30">
      <c r="A27" s="285"/>
      <c r="B27" s="286">
        <v>9780310456001</v>
      </c>
      <c r="C27" s="284" t="s">
        <v>283</v>
      </c>
      <c r="D27" s="287" t="s">
        <v>275</v>
      </c>
      <c r="E27" s="288">
        <v>59.99</v>
      </c>
      <c r="F27" s="289" t="s">
        <v>274</v>
      </c>
      <c r="G27" s="290">
        <f>IF(A27&gt;=2,0.64,IF(A27&lt;=1,0.45))</f>
        <v>0.45</v>
      </c>
      <c r="I27" s="292" t="str">
        <f>IF(A27&gt;0,(1-(J27/(E27*0.6))),"")</f>
        <v/>
      </c>
      <c r="J27" s="293" t="str">
        <f>IF(A27&gt;0,(E27*(1-G27)),"")</f>
        <v/>
      </c>
      <c r="K27" s="293" t="str">
        <f>IF(A27&gt;0,(J27*A27),"")</f>
        <v/>
      </c>
    </row>
    <row r="28" spans="1:11" s="291" customFormat="1" ht="30">
      <c r="A28" s="285"/>
      <c r="B28" s="286">
        <v>9780785255901</v>
      </c>
      <c r="C28" s="284" t="s">
        <v>284</v>
      </c>
      <c r="D28" s="287" t="s">
        <v>273</v>
      </c>
      <c r="E28" s="288">
        <v>26.99</v>
      </c>
      <c r="F28" s="289" t="s">
        <v>274</v>
      </c>
      <c r="G28" s="290">
        <f>IF(A28&gt;=2,0.64,IF(A28&lt;=1,0.45))</f>
        <v>0.45</v>
      </c>
      <c r="I28" s="292" t="str">
        <f>IF(A28&gt;0,(1-(J28/(E28*0.6))),"")</f>
        <v/>
      </c>
      <c r="J28" s="293" t="str">
        <f>IF(A28&gt;0,(E28*(1-G28)),"")</f>
        <v/>
      </c>
      <c r="K28" s="293" t="str">
        <f>IF(A28&gt;0,(J28*A28),"")</f>
        <v/>
      </c>
    </row>
    <row r="29" spans="1:11" s="291" customFormat="1" ht="30">
      <c r="A29" s="285"/>
      <c r="B29" s="286">
        <v>9780785293040</v>
      </c>
      <c r="C29" s="284" t="s">
        <v>285</v>
      </c>
      <c r="D29" s="287" t="s">
        <v>273</v>
      </c>
      <c r="E29" s="288">
        <v>19.989999999999998</v>
      </c>
      <c r="F29" s="289" t="s">
        <v>274</v>
      </c>
      <c r="G29" s="290">
        <f>IF(A29&gt;=2,0.64,IF(A29&lt;=1,0.45))</f>
        <v>0.45</v>
      </c>
      <c r="I29" s="292" t="str">
        <f>IF(A29&gt;0,(1-(J29/(E29*0.6))),"")</f>
        <v/>
      </c>
      <c r="J29" s="293" t="str">
        <f>IF(A29&gt;0,(E29*(1-G29)),"")</f>
        <v/>
      </c>
      <c r="K29" s="293" t="str">
        <f>IF(A29&gt;0,(J29*A29),"")</f>
        <v/>
      </c>
    </row>
    <row r="30" spans="1:11" s="291" customFormat="1" ht="30.75" thickBot="1">
      <c r="A30" s="285"/>
      <c r="B30" s="286">
        <v>9780310362722</v>
      </c>
      <c r="C30" s="284" t="s">
        <v>286</v>
      </c>
      <c r="D30" s="287" t="s">
        <v>273</v>
      </c>
      <c r="E30" s="288">
        <v>26.99</v>
      </c>
      <c r="F30" s="289" t="s">
        <v>274</v>
      </c>
      <c r="G30" s="290">
        <f>IF(A30&gt;=2,0.64,IF(A30&lt;=1,0.45))</f>
        <v>0.45</v>
      </c>
      <c r="I30" s="292" t="str">
        <f>IF(A30&gt;0,(1-(J30/(E30*0.6))),"")</f>
        <v/>
      </c>
      <c r="J30" s="293" t="str">
        <f>IF(A30&gt;0,(E30*(1-G30)),"")</f>
        <v/>
      </c>
      <c r="K30" s="293" t="str">
        <f>IF(A30&gt;0,(J30*A30),"")</f>
        <v/>
      </c>
    </row>
    <row r="31" spans="1:11" ht="16.5" hidden="1" thickBot="1">
      <c r="A31" s="136"/>
      <c r="B31" s="144"/>
      <c r="C31" s="137"/>
      <c r="D31" s="138"/>
      <c r="E31" s="145"/>
      <c r="F31" s="139"/>
      <c r="G31" s="140"/>
      <c r="I31" s="141"/>
      <c r="J31" s="142"/>
      <c r="K31" s="142"/>
    </row>
    <row r="32" spans="1:11" ht="16.5" hidden="1" thickBot="1">
      <c r="A32" s="136"/>
      <c r="B32" s="144"/>
      <c r="C32" s="137"/>
      <c r="D32" s="138"/>
      <c r="E32" s="145"/>
      <c r="F32" s="139"/>
      <c r="G32" s="140"/>
      <c r="I32" s="141"/>
      <c r="J32" s="142"/>
      <c r="K32" s="142"/>
    </row>
    <row r="33" spans="1:11" ht="16.5" hidden="1" thickBot="1">
      <c r="A33" s="136"/>
      <c r="B33" s="144"/>
      <c r="C33" s="137"/>
      <c r="D33" s="138"/>
      <c r="E33" s="145"/>
      <c r="F33" s="139"/>
      <c r="G33" s="140"/>
      <c r="I33" s="141"/>
      <c r="J33" s="142"/>
      <c r="K33" s="142"/>
    </row>
    <row r="34" spans="1:11" ht="16.5" hidden="1" thickBot="1">
      <c r="A34" s="136"/>
      <c r="B34" s="144"/>
      <c r="C34" s="137"/>
      <c r="D34" s="138"/>
      <c r="E34" s="145"/>
      <c r="F34" s="143"/>
      <c r="G34" s="140"/>
      <c r="I34" s="141"/>
      <c r="J34" s="142"/>
      <c r="K34" s="142"/>
    </row>
    <row r="35" spans="1:11" ht="16.5" hidden="1" thickBot="1">
      <c r="A35" s="136"/>
      <c r="B35" s="146"/>
      <c r="C35" s="138"/>
      <c r="D35" s="138"/>
      <c r="E35" s="145"/>
      <c r="F35" s="143"/>
      <c r="G35" s="140"/>
      <c r="I35" s="141"/>
      <c r="J35" s="142"/>
      <c r="K35" s="142"/>
    </row>
    <row r="36" spans="1:11" ht="16.5" hidden="1" thickBot="1">
      <c r="A36" s="136"/>
      <c r="B36" s="144"/>
      <c r="C36" s="137"/>
      <c r="D36" s="138"/>
      <c r="E36" s="145"/>
      <c r="F36" s="139"/>
      <c r="G36" s="140"/>
      <c r="I36" s="141"/>
      <c r="J36" s="142"/>
      <c r="K36" s="142"/>
    </row>
    <row r="37" spans="1:11" ht="16.5" hidden="1" thickBot="1">
      <c r="A37" s="136"/>
      <c r="B37" s="144"/>
      <c r="C37" s="147"/>
      <c r="D37" s="123"/>
      <c r="E37" s="145"/>
      <c r="F37" s="139"/>
      <c r="G37" s="141"/>
      <c r="I37" s="141"/>
      <c r="J37" s="142"/>
      <c r="K37" s="142"/>
    </row>
    <row r="38" spans="1:11">
      <c r="A38" s="129"/>
      <c r="B38" s="130"/>
      <c r="C38" s="131" t="s">
        <v>287</v>
      </c>
      <c r="D38" s="129"/>
      <c r="E38" s="132"/>
      <c r="F38" s="132"/>
      <c r="G38" s="133"/>
      <c r="I38" s="134"/>
      <c r="J38" s="135"/>
      <c r="K38" s="135"/>
    </row>
    <row r="39" spans="1:11">
      <c r="A39" s="136">
        <f>ROUNDUP(SUMIF($F$37:$F$37,F39,$A$37:$A$37)/14,0)</f>
        <v>0</v>
      </c>
      <c r="B39" s="148" t="s">
        <v>288</v>
      </c>
      <c r="C39" s="149" t="s">
        <v>289</v>
      </c>
      <c r="D39" s="136"/>
      <c r="E39" s="150">
        <v>0</v>
      </c>
      <c r="F39" s="151" t="s">
        <v>276</v>
      </c>
      <c r="G39" s="152"/>
      <c r="I39" s="141"/>
      <c r="J39" s="142"/>
      <c r="K39" s="142"/>
    </row>
    <row r="40" spans="1:11">
      <c r="A40" s="136">
        <f>ROUNDUP(SUMIF($F$37:$F$37,F40,$A$37:$A$37)/14,0)</f>
        <v>0</v>
      </c>
      <c r="B40" s="148" t="s">
        <v>290</v>
      </c>
      <c r="C40" s="149" t="s">
        <v>291</v>
      </c>
      <c r="D40" s="136"/>
      <c r="E40" s="150">
        <v>0</v>
      </c>
      <c r="F40" s="151" t="s">
        <v>274</v>
      </c>
      <c r="G40" s="152"/>
      <c r="I40" s="141"/>
      <c r="J40" s="142"/>
      <c r="K40" s="142"/>
    </row>
    <row r="41" spans="1:11">
      <c r="A41" s="136">
        <f>ROUNDUP(SUMIF($F$11:$F$38,F41,$A$11:$A$38)/14,0)</f>
        <v>0</v>
      </c>
      <c r="B41" s="153" t="s">
        <v>292</v>
      </c>
      <c r="C41" s="149" t="s">
        <v>293</v>
      </c>
      <c r="D41" s="136"/>
      <c r="E41" s="150">
        <v>0</v>
      </c>
      <c r="F41" s="154">
        <v>9.9700000000000006</v>
      </c>
      <c r="G41" s="152"/>
      <c r="I41" s="141"/>
      <c r="J41" s="142"/>
      <c r="K41" s="142"/>
    </row>
    <row r="42" spans="1:11">
      <c r="A42" s="136">
        <f>ROUNDUP(SUMIF($F$11:$F$38,F42,$A$11:$A$38)/14,0)</f>
        <v>0</v>
      </c>
      <c r="B42" s="148" t="s">
        <v>294</v>
      </c>
      <c r="C42" s="149" t="s">
        <v>295</v>
      </c>
      <c r="D42" s="136"/>
      <c r="E42" s="150">
        <v>0</v>
      </c>
      <c r="F42" s="154">
        <v>5</v>
      </c>
      <c r="G42" s="152"/>
      <c r="I42" s="141"/>
      <c r="J42" s="142"/>
      <c r="K42" s="142"/>
    </row>
    <row r="43" spans="1:11" s="160" customFormat="1" ht="18.75">
      <c r="A43" s="155"/>
      <c r="B43" s="156" t="s">
        <v>296</v>
      </c>
      <c r="C43" s="157">
        <f>SUM(A11:A38)</f>
        <v>0</v>
      </c>
      <c r="D43" s="155"/>
      <c r="E43" s="158"/>
      <c r="F43" s="158"/>
      <c r="G43" s="159"/>
      <c r="I43" s="161" t="s">
        <v>297</v>
      </c>
      <c r="J43" s="162"/>
      <c r="K43" s="162"/>
    </row>
    <row r="44" spans="1:11" s="160" customFormat="1" ht="18.75">
      <c r="A44" s="155"/>
      <c r="B44" s="163" t="s">
        <v>298</v>
      </c>
      <c r="C44" s="164">
        <f>SUM(K11:K38)</f>
        <v>0</v>
      </c>
      <c r="D44" s="155"/>
      <c r="E44" s="158"/>
      <c r="F44" s="158"/>
      <c r="G44" s="159"/>
      <c r="I44" s="161" t="e">
        <f>AVERAGE(I12:I38)</f>
        <v>#DIV/0!</v>
      </c>
      <c r="J44" s="162"/>
      <c r="K44" s="162"/>
    </row>
  </sheetData>
  <mergeCells count="7">
    <mergeCell ref="A9:G9"/>
    <mergeCell ref="E3:F3"/>
    <mergeCell ref="E4:F4"/>
    <mergeCell ref="E5:F5"/>
    <mergeCell ref="E6:F6"/>
    <mergeCell ref="E7:F7"/>
    <mergeCell ref="E8:F8"/>
  </mergeCells>
  <conditionalFormatting sqref="B29">
    <cfRule type="duplicateValues" dxfId="24" priority="9"/>
  </conditionalFormatting>
  <conditionalFormatting sqref="B28">
    <cfRule type="duplicateValues" dxfId="23" priority="8"/>
  </conditionalFormatting>
  <conditionalFormatting sqref="B27">
    <cfRule type="duplicateValues" dxfId="22" priority="7"/>
  </conditionalFormatting>
  <conditionalFormatting sqref="B26">
    <cfRule type="duplicateValues" dxfId="21" priority="6"/>
  </conditionalFormatting>
  <conditionalFormatting sqref="B25">
    <cfRule type="duplicateValues" dxfId="20" priority="5"/>
  </conditionalFormatting>
  <conditionalFormatting sqref="B24">
    <cfRule type="duplicateValues" dxfId="19" priority="4"/>
  </conditionalFormatting>
  <conditionalFormatting sqref="B23">
    <cfRule type="duplicateValues" dxfId="18" priority="3"/>
  </conditionalFormatting>
  <conditionalFormatting sqref="B22">
    <cfRule type="duplicateValues" dxfId="17" priority="2"/>
  </conditionalFormatting>
  <conditionalFormatting sqref="B1:B1048576">
    <cfRule type="duplicateValues" dxfId="16" priority="1"/>
  </conditionalFormatting>
  <conditionalFormatting sqref="B37:B1048576 B1:B21">
    <cfRule type="duplicateValues" dxfId="15" priority="10"/>
  </conditionalFormatting>
  <conditionalFormatting sqref="B30:B36">
    <cfRule type="duplicateValues" dxfId="14" priority="11"/>
  </conditionalFormatting>
  <printOptions horizontalCentered="1"/>
  <pageMargins left="0.45" right="0.2" top="0.25" bottom="0.5" header="0.3" footer="0.3"/>
  <pageSetup orientation="landscape" r:id="rId1"/>
  <headerFooter>
    <oddFooter>&amp;C&amp;"-,Regular"&amp;11&amp;A  &amp;F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24F78-4C37-4939-A244-983703C3A911}">
  <dimension ref="A1:K29"/>
  <sheetViews>
    <sheetView showGridLines="0" view="pageBreakPreview" zoomScale="60" zoomScaleNormal="100" workbookViewId="0">
      <selection activeCell="F14" sqref="F14"/>
    </sheetView>
  </sheetViews>
  <sheetFormatPr defaultRowHeight="15"/>
  <cols>
    <col min="1" max="1" width="11.77734375" style="3" customWidth="1"/>
    <col min="2" max="2" width="26" style="1" customWidth="1"/>
    <col min="3" max="3" width="13.5546875" style="1" customWidth="1"/>
    <col min="4" max="4" width="8.88671875" style="2"/>
    <col min="5" max="5" width="8.88671875" style="2" customWidth="1"/>
    <col min="6" max="6" width="8.88671875" style="21" customWidth="1"/>
    <col min="7" max="7" width="8.88671875" style="30" customWidth="1"/>
    <col min="8" max="8" width="8.88671875" style="31"/>
    <col min="9" max="9" width="8.88671875" style="21"/>
    <col min="10" max="10" width="4.77734375" style="5" customWidth="1"/>
    <col min="11" max="11" width="45.77734375" style="5" bestFit="1" customWidth="1"/>
    <col min="12" max="16384" width="8.88671875" style="5"/>
  </cols>
  <sheetData>
    <row r="1" spans="1:11" ht="54" customHeight="1" thickBot="1">
      <c r="I1" s="93" t="s">
        <v>237</v>
      </c>
    </row>
    <row r="2" spans="1:11" ht="27" customHeight="1" thickTop="1">
      <c r="A2" s="318" t="s">
        <v>226</v>
      </c>
      <c r="B2" s="319"/>
      <c r="C2" s="24" t="s">
        <v>57</v>
      </c>
      <c r="D2" s="10"/>
      <c r="E2" s="10"/>
      <c r="F2" s="47" t="s">
        <v>62</v>
      </c>
      <c r="G2" s="32"/>
      <c r="H2" s="33"/>
      <c r="I2" s="9"/>
    </row>
    <row r="3" spans="1:11" ht="27" customHeight="1">
      <c r="A3" s="320" t="s">
        <v>227</v>
      </c>
      <c r="B3" s="321"/>
      <c r="C3" s="24" t="s">
        <v>58</v>
      </c>
      <c r="D3" s="10"/>
      <c r="E3" s="10"/>
      <c r="F3" s="47" t="s">
        <v>63</v>
      </c>
      <c r="G3" s="32"/>
      <c r="H3" s="33"/>
      <c r="I3" s="9"/>
    </row>
    <row r="4" spans="1:11" ht="27" customHeight="1">
      <c r="A4" s="320" t="s">
        <v>228</v>
      </c>
      <c r="B4" s="321"/>
      <c r="C4" s="24" t="s">
        <v>59</v>
      </c>
      <c r="D4" s="10"/>
      <c r="E4" s="10"/>
      <c r="F4" s="48" t="s">
        <v>64</v>
      </c>
      <c r="G4" s="32"/>
      <c r="H4" s="33"/>
      <c r="I4" s="9"/>
    </row>
    <row r="5" spans="1:11" ht="27" customHeight="1">
      <c r="A5" s="320" t="s">
        <v>229</v>
      </c>
      <c r="B5" s="321"/>
      <c r="C5" s="24" t="s">
        <v>60</v>
      </c>
      <c r="D5" s="10"/>
      <c r="E5" s="10"/>
      <c r="F5" s="47" t="s">
        <v>65</v>
      </c>
      <c r="G5" s="32"/>
      <c r="H5" s="33"/>
      <c r="I5" s="9"/>
    </row>
    <row r="6" spans="1:11" ht="27" customHeight="1">
      <c r="A6" s="322" t="s">
        <v>357</v>
      </c>
      <c r="B6" s="321"/>
      <c r="C6" s="24" t="s">
        <v>61</v>
      </c>
      <c r="D6" s="10"/>
      <c r="E6" s="10"/>
      <c r="F6" s="47" t="s">
        <v>66</v>
      </c>
      <c r="G6" s="32"/>
      <c r="H6" s="33"/>
      <c r="I6" s="9"/>
    </row>
    <row r="7" spans="1:11" ht="15.75" thickBot="1">
      <c r="A7" s="307"/>
      <c r="B7" s="308"/>
      <c r="C7" s="6"/>
      <c r="D7" s="7"/>
      <c r="E7" s="7"/>
      <c r="F7" s="42"/>
      <c r="I7" s="4"/>
    </row>
    <row r="8" spans="1:11" ht="15.75" thickTop="1">
      <c r="A8" s="8"/>
      <c r="B8" s="6"/>
      <c r="C8" s="6"/>
      <c r="D8" s="7"/>
      <c r="E8" s="7"/>
      <c r="F8" s="42"/>
    </row>
    <row r="9" spans="1:11" ht="15.75" thickBot="1">
      <c r="A9" s="325"/>
      <c r="B9" s="325"/>
      <c r="F9" s="45"/>
      <c r="G9" s="34"/>
      <c r="H9" s="35"/>
    </row>
    <row r="10" spans="1:11" ht="18.75" customHeight="1" thickTop="1">
      <c r="A10" s="309" t="s">
        <v>392</v>
      </c>
      <c r="B10" s="310"/>
      <c r="C10" s="310"/>
      <c r="D10" s="310"/>
      <c r="E10" s="310"/>
      <c r="F10" s="310"/>
      <c r="G10" s="311"/>
      <c r="H10" s="271" t="s">
        <v>5</v>
      </c>
      <c r="I10" s="272" t="s">
        <v>5</v>
      </c>
    </row>
    <row r="11" spans="1:11" ht="18.75" customHeight="1">
      <c r="A11" s="312"/>
      <c r="B11" s="313"/>
      <c r="C11" s="313"/>
      <c r="D11" s="313"/>
      <c r="E11" s="313"/>
      <c r="F11" s="313"/>
      <c r="G11" s="314"/>
      <c r="H11" s="273" t="s">
        <v>7</v>
      </c>
      <c r="I11" s="274" t="s">
        <v>6</v>
      </c>
    </row>
    <row r="12" spans="1:11" ht="18.75" customHeight="1" thickBot="1">
      <c r="A12" s="315"/>
      <c r="B12" s="316"/>
      <c r="C12" s="316"/>
      <c r="D12" s="316"/>
      <c r="E12" s="316"/>
      <c r="F12" s="316"/>
      <c r="G12" s="317"/>
      <c r="H12" s="275">
        <f>SUM(H14:H15)</f>
        <v>0</v>
      </c>
      <c r="I12" s="276">
        <f>SUM(I14:I15)</f>
        <v>0</v>
      </c>
      <c r="K12" s="176"/>
    </row>
    <row r="13" spans="1:11" s="199" customFormat="1" ht="24.75" thickTop="1">
      <c r="A13" s="244" t="s">
        <v>362</v>
      </c>
      <c r="B13" s="244" t="s">
        <v>0</v>
      </c>
      <c r="C13" s="244" t="s">
        <v>3</v>
      </c>
      <c r="D13" s="244" t="s">
        <v>1</v>
      </c>
      <c r="E13" s="245" t="s">
        <v>2</v>
      </c>
      <c r="F13" s="246" t="s">
        <v>137</v>
      </c>
      <c r="G13" s="247" t="s">
        <v>144</v>
      </c>
      <c r="H13" s="270" t="s">
        <v>4</v>
      </c>
      <c r="I13" s="253" t="s">
        <v>5</v>
      </c>
      <c r="K13" s="179"/>
    </row>
    <row r="14" spans="1:11" s="15" customFormat="1" ht="25.5" customHeight="1">
      <c r="A14" s="14" t="s">
        <v>115</v>
      </c>
      <c r="B14" s="12" t="s">
        <v>113</v>
      </c>
      <c r="C14" s="12" t="s">
        <v>114</v>
      </c>
      <c r="D14" s="14" t="s">
        <v>31</v>
      </c>
      <c r="E14" s="49">
        <v>17</v>
      </c>
      <c r="F14" s="40"/>
      <c r="G14" s="37">
        <v>0.46</v>
      </c>
      <c r="H14" s="19"/>
      <c r="I14" s="29">
        <f>H14*E14*(1-G14)</f>
        <v>0</v>
      </c>
      <c r="K14" s="176"/>
    </row>
    <row r="15" spans="1:11" s="15" customFormat="1" ht="25.5" customHeight="1">
      <c r="A15" s="14" t="s">
        <v>118</v>
      </c>
      <c r="B15" s="12" t="s">
        <v>116</v>
      </c>
      <c r="C15" s="12" t="s">
        <v>117</v>
      </c>
      <c r="D15" s="14" t="s">
        <v>31</v>
      </c>
      <c r="E15" s="49">
        <v>12</v>
      </c>
      <c r="F15" s="40"/>
      <c r="G15" s="37">
        <v>0.46</v>
      </c>
      <c r="H15" s="19"/>
      <c r="I15" s="29">
        <f>H15*E15*(1-G15)</f>
        <v>0</v>
      </c>
    </row>
    <row r="16" spans="1:11" s="305" customFormat="1">
      <c r="A16" s="370"/>
      <c r="B16" s="371"/>
      <c r="C16" s="371"/>
      <c r="D16" s="370"/>
      <c r="E16" s="372"/>
      <c r="F16" s="373"/>
      <c r="G16" s="374"/>
      <c r="H16" s="375"/>
      <c r="I16" s="372"/>
    </row>
    <row r="17" spans="1:9" s="305" customFormat="1">
      <c r="A17" s="341"/>
      <c r="B17" s="365"/>
      <c r="C17" s="365"/>
      <c r="D17" s="341"/>
      <c r="E17" s="366"/>
      <c r="F17" s="367"/>
      <c r="G17" s="368"/>
      <c r="H17" s="369"/>
      <c r="I17" s="366"/>
    </row>
    <row r="18" spans="1:9" s="305" customFormat="1" ht="15.75">
      <c r="A18" s="357" t="s">
        <v>244</v>
      </c>
      <c r="B18" s="365"/>
      <c r="C18" s="365"/>
      <c r="D18" s="341"/>
      <c r="E18" s="366"/>
      <c r="F18" s="367"/>
      <c r="G18" s="368"/>
      <c r="H18" s="369"/>
      <c r="I18" s="366"/>
    </row>
    <row r="19" spans="1:9" s="305" customFormat="1">
      <c r="A19" s="358" t="s">
        <v>393</v>
      </c>
      <c r="B19" s="365"/>
      <c r="C19" s="365"/>
      <c r="D19" s="341"/>
      <c r="E19" s="366"/>
      <c r="F19" s="367"/>
      <c r="G19" s="368"/>
      <c r="H19" s="369"/>
      <c r="I19" s="366"/>
    </row>
    <row r="20" spans="1:9">
      <c r="A20" s="176" t="s">
        <v>394</v>
      </c>
      <c r="E20" s="21"/>
      <c r="F20" s="30"/>
      <c r="G20" s="31"/>
      <c r="H20" s="3"/>
    </row>
    <row r="21" spans="1:9">
      <c r="A21" s="176" t="s">
        <v>395</v>
      </c>
      <c r="E21" s="21"/>
      <c r="F21" s="30"/>
      <c r="G21" s="31"/>
      <c r="H21" s="3"/>
    </row>
    <row r="22" spans="1:9">
      <c r="A22" s="176" t="s">
        <v>397</v>
      </c>
      <c r="E22" s="21"/>
      <c r="F22" s="30"/>
      <c r="G22" s="31"/>
      <c r="H22" s="3"/>
    </row>
    <row r="23" spans="1:9">
      <c r="A23" s="176" t="s">
        <v>396</v>
      </c>
      <c r="E23" s="21"/>
      <c r="F23" s="30"/>
      <c r="G23" s="31"/>
      <c r="H23" s="3"/>
    </row>
    <row r="24" spans="1:9">
      <c r="A24" s="5"/>
      <c r="E24" s="21"/>
      <c r="F24" s="30"/>
      <c r="G24" s="31"/>
      <c r="H24" s="3"/>
    </row>
    <row r="25" spans="1:9" ht="15.75">
      <c r="A25" s="26" t="s">
        <v>339</v>
      </c>
      <c r="E25" s="21"/>
      <c r="F25" s="30"/>
      <c r="G25" s="31"/>
      <c r="H25" s="3"/>
    </row>
    <row r="26" spans="1:9">
      <c r="A26" s="176" t="s">
        <v>243</v>
      </c>
      <c r="E26" s="21"/>
      <c r="F26" s="30"/>
      <c r="G26" s="31"/>
      <c r="H26" s="3"/>
    </row>
    <row r="27" spans="1:9">
      <c r="A27" s="2"/>
      <c r="E27" s="21"/>
      <c r="F27" s="30"/>
      <c r="G27" s="31"/>
      <c r="H27" s="3"/>
    </row>
    <row r="28" spans="1:9">
      <c r="A28" s="2"/>
      <c r="E28" s="21"/>
      <c r="F28" s="30"/>
      <c r="G28" s="31"/>
      <c r="H28" s="3"/>
    </row>
    <row r="29" spans="1:9">
      <c r="A29" s="2"/>
      <c r="E29" s="21"/>
      <c r="F29" s="30"/>
      <c r="G29" s="31"/>
      <c r="H29" s="3"/>
    </row>
  </sheetData>
  <sheetProtection formatCells="0" formatRows="0" insertRows="0" deleteRows="0"/>
  <mergeCells count="8">
    <mergeCell ref="A7:B7"/>
    <mergeCell ref="A10:G12"/>
    <mergeCell ref="A2:B2"/>
    <mergeCell ref="A3:B3"/>
    <mergeCell ref="A4:B4"/>
    <mergeCell ref="A5:B5"/>
    <mergeCell ref="A6:B6"/>
    <mergeCell ref="A9:B9"/>
  </mergeCells>
  <conditionalFormatting sqref="A14:I15">
    <cfRule type="notContainsBlanks" dxfId="13" priority="3">
      <formula>LEN(TRIM(A14))&gt;0</formula>
    </cfRule>
  </conditionalFormatting>
  <hyperlinks>
    <hyperlink ref="A6" r:id="rId1" xr:uid="{7C5F7B74-7928-4602-A5A2-FFB898314441}"/>
  </hyperlinks>
  <printOptions horizontalCentered="1"/>
  <pageMargins left="0.45" right="0.2" top="0.25" bottom="0.5" header="0.3" footer="0.3"/>
  <pageSetup orientation="landscape" r:id="rId2"/>
  <headerFooter>
    <oddFooter>&amp;C&amp;"-,Regular"&amp;11&amp;A  &amp;F</oddFooter>
  </headerFooter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6BB3C5-D360-47FC-8A58-FC495F8214D5}">
  <dimension ref="A1:M123"/>
  <sheetViews>
    <sheetView showGridLines="0" view="pageBreakPreview" zoomScale="60" zoomScaleNormal="100" workbookViewId="0">
      <selection activeCell="K116" sqref="K116"/>
    </sheetView>
  </sheetViews>
  <sheetFormatPr defaultRowHeight="15"/>
  <cols>
    <col min="1" max="1" width="11.77734375" style="3" customWidth="1"/>
    <col min="2" max="2" width="26" style="1" customWidth="1"/>
    <col min="3" max="3" width="13.5546875" style="1" bestFit="1" customWidth="1"/>
    <col min="4" max="4" width="8.88671875" style="2"/>
    <col min="5" max="5" width="9" style="21" bestFit="1" customWidth="1"/>
    <col min="6" max="6" width="9" style="30" bestFit="1" customWidth="1"/>
    <col min="7" max="7" width="8.88671875" style="4"/>
    <col min="8" max="8" width="8.88671875" style="97"/>
    <col min="9" max="9" width="8.88671875" style="21"/>
    <col min="10" max="10" width="4.77734375" style="5" customWidth="1"/>
    <col min="11" max="11" width="33.109375" style="5" bestFit="1" customWidth="1"/>
    <col min="12" max="16384" width="8.88671875" style="5"/>
  </cols>
  <sheetData>
    <row r="1" spans="1:13" ht="44.25" customHeight="1" thickBot="1">
      <c r="I1" s="93" t="s">
        <v>237</v>
      </c>
    </row>
    <row r="2" spans="1:13" ht="27" customHeight="1" thickTop="1">
      <c r="A2" s="328" t="s">
        <v>387</v>
      </c>
      <c r="B2" s="329"/>
      <c r="C2" s="24" t="s">
        <v>57</v>
      </c>
      <c r="D2" s="10"/>
      <c r="E2" s="10"/>
      <c r="F2" s="47" t="s">
        <v>62</v>
      </c>
      <c r="G2" s="9"/>
      <c r="H2" s="99"/>
      <c r="I2" s="9"/>
    </row>
    <row r="3" spans="1:13" ht="27" customHeight="1">
      <c r="A3" s="330" t="s">
        <v>388</v>
      </c>
      <c r="B3" s="331"/>
      <c r="C3" s="24" t="s">
        <v>58</v>
      </c>
      <c r="D3" s="10"/>
      <c r="E3" s="10"/>
      <c r="F3" s="47" t="s">
        <v>63</v>
      </c>
      <c r="G3" s="9"/>
      <c r="H3" s="99"/>
      <c r="I3" s="9"/>
    </row>
    <row r="4" spans="1:13" ht="27" customHeight="1">
      <c r="A4" s="330" t="s">
        <v>389</v>
      </c>
      <c r="B4" s="331"/>
      <c r="C4" s="24" t="s">
        <v>59</v>
      </c>
      <c r="D4" s="10"/>
      <c r="E4" s="10"/>
      <c r="F4" s="48" t="s">
        <v>64</v>
      </c>
      <c r="G4" s="9"/>
      <c r="H4" s="99"/>
      <c r="I4" s="9"/>
    </row>
    <row r="5" spans="1:13" ht="27" customHeight="1">
      <c r="A5" s="330" t="s">
        <v>390</v>
      </c>
      <c r="B5" s="331"/>
      <c r="C5" s="24" t="s">
        <v>60</v>
      </c>
      <c r="D5" s="10"/>
      <c r="E5" s="10"/>
      <c r="F5" s="47" t="s">
        <v>65</v>
      </c>
      <c r="G5" s="9"/>
      <c r="H5" s="99"/>
      <c r="I5" s="9"/>
    </row>
    <row r="6" spans="1:13" ht="27" customHeight="1">
      <c r="A6" s="338" t="s">
        <v>386</v>
      </c>
      <c r="B6" s="331"/>
      <c r="C6" s="24" t="s">
        <v>61</v>
      </c>
      <c r="D6" s="10"/>
      <c r="E6" s="10"/>
      <c r="F6" s="47" t="s">
        <v>66</v>
      </c>
      <c r="G6" s="9"/>
      <c r="H6" s="99"/>
      <c r="I6" s="9"/>
    </row>
    <row r="7" spans="1:13" ht="15.75" thickBot="1">
      <c r="A7" s="326"/>
      <c r="B7" s="327"/>
      <c r="C7" s="6"/>
      <c r="D7" s="7"/>
      <c r="E7" s="42"/>
      <c r="I7" s="4"/>
    </row>
    <row r="8" spans="1:13" ht="15.75" thickTop="1">
      <c r="A8" s="8"/>
      <c r="B8" s="6"/>
      <c r="C8" s="6"/>
      <c r="D8" s="7"/>
      <c r="E8" s="42"/>
    </row>
    <row r="9" spans="1:13" ht="15.75" thickBot="1">
      <c r="A9" s="332"/>
      <c r="B9" s="332"/>
      <c r="C9" s="6"/>
      <c r="D9" s="7"/>
      <c r="E9" s="42"/>
    </row>
    <row r="10" spans="1:13" ht="18.75" customHeight="1" thickTop="1">
      <c r="A10" s="309" t="s">
        <v>392</v>
      </c>
      <c r="B10" s="310"/>
      <c r="C10" s="310"/>
      <c r="D10" s="310"/>
      <c r="E10" s="310"/>
      <c r="F10" s="310"/>
      <c r="G10" s="311"/>
      <c r="H10" s="271" t="s">
        <v>5</v>
      </c>
      <c r="I10" s="272" t="s">
        <v>5</v>
      </c>
    </row>
    <row r="11" spans="1:13" ht="18.75" customHeight="1">
      <c r="A11" s="312"/>
      <c r="B11" s="313"/>
      <c r="C11" s="313"/>
      <c r="D11" s="313"/>
      <c r="E11" s="313"/>
      <c r="F11" s="313"/>
      <c r="G11" s="314"/>
      <c r="H11" s="273" t="s">
        <v>7</v>
      </c>
      <c r="I11" s="274" t="s">
        <v>6</v>
      </c>
    </row>
    <row r="12" spans="1:13" ht="18.75" customHeight="1" thickBot="1">
      <c r="A12" s="315"/>
      <c r="B12" s="316"/>
      <c r="C12" s="316"/>
      <c r="D12" s="316"/>
      <c r="E12" s="316"/>
      <c r="F12" s="316"/>
      <c r="G12" s="317"/>
      <c r="H12" s="275">
        <f>SUM(A31:A83)</f>
        <v>0</v>
      </c>
      <c r="I12" s="281">
        <f>SUM(I14:I83)</f>
        <v>0</v>
      </c>
    </row>
    <row r="13" spans="1:13" s="199" customFormat="1" ht="24.75" thickTop="1">
      <c r="A13" s="244" t="s">
        <v>362</v>
      </c>
      <c r="B13" s="244" t="s">
        <v>0</v>
      </c>
      <c r="C13" s="244" t="s">
        <v>3</v>
      </c>
      <c r="D13" s="244" t="s">
        <v>1</v>
      </c>
      <c r="E13" s="245" t="s">
        <v>2</v>
      </c>
      <c r="F13" s="246" t="s">
        <v>137</v>
      </c>
      <c r="G13" s="256" t="s">
        <v>144</v>
      </c>
      <c r="H13" s="270" t="s">
        <v>7</v>
      </c>
      <c r="I13" s="245" t="s">
        <v>5</v>
      </c>
      <c r="M13" s="200"/>
    </row>
    <row r="14" spans="1:13" s="15" customFormat="1" ht="25.5" customHeight="1">
      <c r="A14" s="13" t="s">
        <v>382</v>
      </c>
      <c r="B14" s="174" t="s">
        <v>383</v>
      </c>
      <c r="C14" s="174" t="s">
        <v>384</v>
      </c>
      <c r="D14" s="174" t="s">
        <v>31</v>
      </c>
      <c r="E14" s="234">
        <v>19.989999999999998</v>
      </c>
      <c r="F14" s="234">
        <v>17.97</v>
      </c>
      <c r="G14" s="104"/>
      <c r="H14" s="105"/>
      <c r="I14" s="106">
        <f>H14*E14*(1-G14)</f>
        <v>0</v>
      </c>
      <c r="M14" s="27"/>
    </row>
    <row r="15" spans="1:13" s="15" customFormat="1" ht="25.5" hidden="1" customHeight="1">
      <c r="A15" s="100"/>
      <c r="B15" s="101"/>
      <c r="C15" s="101"/>
      <c r="D15" s="100"/>
      <c r="E15" s="102"/>
      <c r="F15" s="103"/>
      <c r="G15" s="104"/>
      <c r="H15" s="105"/>
      <c r="I15" s="106">
        <f t="shared" ref="I15:I78" si="0">H15*E15*(1-G15)</f>
        <v>0</v>
      </c>
    </row>
    <row r="16" spans="1:13" s="15" customFormat="1" ht="25.5" hidden="1" customHeight="1">
      <c r="A16" s="100"/>
      <c r="B16" s="101"/>
      <c r="C16" s="101"/>
      <c r="D16" s="100"/>
      <c r="E16" s="102"/>
      <c r="F16" s="103"/>
      <c r="G16" s="104"/>
      <c r="H16" s="105"/>
      <c r="I16" s="106">
        <f t="shared" si="0"/>
        <v>0</v>
      </c>
    </row>
    <row r="17" spans="1:11" s="15" customFormat="1" ht="25.5" hidden="1" customHeight="1">
      <c r="A17" s="100"/>
      <c r="B17" s="101"/>
      <c r="C17" s="101"/>
      <c r="D17" s="100"/>
      <c r="E17" s="102"/>
      <c r="F17" s="103"/>
      <c r="G17" s="104"/>
      <c r="H17" s="105"/>
      <c r="I17" s="106">
        <f t="shared" si="0"/>
        <v>0</v>
      </c>
      <c r="K17" s="28"/>
    </row>
    <row r="18" spans="1:11" s="15" customFormat="1" ht="25.5" hidden="1" customHeight="1">
      <c r="A18" s="100"/>
      <c r="B18" s="101"/>
      <c r="C18" s="101"/>
      <c r="D18" s="100"/>
      <c r="E18" s="102"/>
      <c r="F18" s="103"/>
      <c r="G18" s="104"/>
      <c r="H18" s="105"/>
      <c r="I18" s="106">
        <f t="shared" si="0"/>
        <v>0</v>
      </c>
    </row>
    <row r="19" spans="1:11" s="15" customFormat="1" ht="25.5" hidden="1" customHeight="1">
      <c r="A19" s="219"/>
      <c r="B19" s="220"/>
      <c r="C19" s="220"/>
      <c r="D19" s="219"/>
      <c r="E19" s="221"/>
      <c r="F19" s="222"/>
      <c r="G19" s="168"/>
      <c r="H19" s="211"/>
      <c r="I19" s="212">
        <f t="shared" si="0"/>
        <v>0</v>
      </c>
    </row>
    <row r="20" spans="1:11" s="15" customFormat="1" ht="25.5" hidden="1" customHeight="1">
      <c r="A20" s="100"/>
      <c r="B20" s="101"/>
      <c r="C20" s="101"/>
      <c r="D20" s="100"/>
      <c r="E20" s="102"/>
      <c r="F20" s="103"/>
      <c r="G20" s="104"/>
      <c r="H20" s="105"/>
      <c r="I20" s="106">
        <f t="shared" si="0"/>
        <v>0</v>
      </c>
    </row>
    <row r="21" spans="1:11" s="15" customFormat="1" ht="25.5" hidden="1" customHeight="1">
      <c r="A21" s="100"/>
      <c r="B21" s="101"/>
      <c r="C21" s="101"/>
      <c r="D21" s="100"/>
      <c r="E21" s="102"/>
      <c r="F21" s="103"/>
      <c r="G21" s="104"/>
      <c r="H21" s="105"/>
      <c r="I21" s="106">
        <f t="shared" si="0"/>
        <v>0</v>
      </c>
    </row>
    <row r="22" spans="1:11" s="15" customFormat="1" ht="25.5" hidden="1" customHeight="1">
      <c r="A22" s="100"/>
      <c r="B22" s="101"/>
      <c r="C22" s="101"/>
      <c r="D22" s="100"/>
      <c r="E22" s="102"/>
      <c r="F22" s="103"/>
      <c r="G22" s="104"/>
      <c r="H22" s="105"/>
      <c r="I22" s="106">
        <f t="shared" si="0"/>
        <v>0</v>
      </c>
    </row>
    <row r="23" spans="1:11" s="15" customFormat="1" ht="25.5" hidden="1" customHeight="1">
      <c r="A23" s="100"/>
      <c r="B23" s="101"/>
      <c r="C23" s="101"/>
      <c r="D23" s="100"/>
      <c r="E23" s="102"/>
      <c r="F23" s="103"/>
      <c r="G23" s="104"/>
      <c r="H23" s="105"/>
      <c r="I23" s="106">
        <f t="shared" si="0"/>
        <v>0</v>
      </c>
    </row>
    <row r="24" spans="1:11" s="15" customFormat="1" ht="25.5" hidden="1" customHeight="1">
      <c r="A24" s="100"/>
      <c r="B24" s="101"/>
      <c r="C24" s="101"/>
      <c r="D24" s="100"/>
      <c r="E24" s="102"/>
      <c r="F24" s="103"/>
      <c r="G24" s="104"/>
      <c r="H24" s="105"/>
      <c r="I24" s="106">
        <f t="shared" si="0"/>
        <v>0</v>
      </c>
    </row>
    <row r="25" spans="1:11" s="15" customFormat="1" ht="25.5" hidden="1" customHeight="1">
      <c r="A25" s="100"/>
      <c r="B25" s="101"/>
      <c r="C25" s="101"/>
      <c r="D25" s="100"/>
      <c r="E25" s="102"/>
      <c r="F25" s="103"/>
      <c r="G25" s="104"/>
      <c r="H25" s="105"/>
      <c r="I25" s="106">
        <f t="shared" si="0"/>
        <v>0</v>
      </c>
    </row>
    <row r="26" spans="1:11" s="15" customFormat="1" ht="25.5" hidden="1" customHeight="1">
      <c r="A26" s="100"/>
      <c r="B26" s="101"/>
      <c r="C26" s="101"/>
      <c r="D26" s="100"/>
      <c r="E26" s="102"/>
      <c r="F26" s="103"/>
      <c r="G26" s="104"/>
      <c r="H26" s="105"/>
      <c r="I26" s="106">
        <f t="shared" si="0"/>
        <v>0</v>
      </c>
    </row>
    <row r="27" spans="1:11" s="15" customFormat="1" ht="25.5" hidden="1" customHeight="1">
      <c r="A27" s="100"/>
      <c r="B27" s="101"/>
      <c r="C27" s="101"/>
      <c r="D27" s="100"/>
      <c r="E27" s="102"/>
      <c r="F27" s="103"/>
      <c r="G27" s="104"/>
      <c r="H27" s="105"/>
      <c r="I27" s="106">
        <f t="shared" si="0"/>
        <v>0</v>
      </c>
    </row>
    <row r="28" spans="1:11" s="15" customFormat="1" ht="25.5" hidden="1" customHeight="1">
      <c r="A28" s="100"/>
      <c r="B28" s="101"/>
      <c r="C28" s="101"/>
      <c r="D28" s="100"/>
      <c r="E28" s="102"/>
      <c r="F28" s="103"/>
      <c r="G28" s="104"/>
      <c r="H28" s="105"/>
      <c r="I28" s="106">
        <f t="shared" si="0"/>
        <v>0</v>
      </c>
    </row>
    <row r="29" spans="1:11" s="15" customFormat="1" ht="25.5" hidden="1" customHeight="1">
      <c r="A29" s="100"/>
      <c r="B29" s="101"/>
      <c r="C29" s="101"/>
      <c r="D29" s="100"/>
      <c r="E29" s="102"/>
      <c r="F29" s="103"/>
      <c r="G29" s="104"/>
      <c r="H29" s="105"/>
      <c r="I29" s="106">
        <f t="shared" si="0"/>
        <v>0</v>
      </c>
    </row>
    <row r="30" spans="1:11" s="15" customFormat="1" ht="25.5" hidden="1" customHeight="1">
      <c r="A30" s="100"/>
      <c r="B30" s="101"/>
      <c r="C30" s="101"/>
      <c r="D30" s="100"/>
      <c r="E30" s="102"/>
      <c r="F30" s="103"/>
      <c r="G30" s="104"/>
      <c r="H30" s="105"/>
      <c r="I30" s="106">
        <f t="shared" si="0"/>
        <v>0</v>
      </c>
    </row>
    <row r="31" spans="1:11" s="15" customFormat="1" ht="12.75" hidden="1">
      <c r="A31" s="107"/>
      <c r="B31" s="16"/>
      <c r="C31" s="16"/>
      <c r="D31" s="108"/>
      <c r="E31" s="109"/>
      <c r="F31" s="110"/>
      <c r="G31" s="111"/>
      <c r="H31" s="112"/>
      <c r="I31" s="113">
        <f t="shared" si="0"/>
        <v>0</v>
      </c>
    </row>
    <row r="32" spans="1:11" s="15" customFormat="1" ht="12.75" hidden="1">
      <c r="A32" s="107"/>
      <c r="B32" s="16"/>
      <c r="C32" s="16"/>
      <c r="D32" s="108"/>
      <c r="E32" s="109"/>
      <c r="F32" s="110"/>
      <c r="G32" s="111"/>
      <c r="H32" s="112"/>
      <c r="I32" s="113">
        <f t="shared" si="0"/>
        <v>0</v>
      </c>
    </row>
    <row r="33" spans="1:9" s="15" customFormat="1" ht="12.75" hidden="1">
      <c r="A33" s="107"/>
      <c r="B33" s="16"/>
      <c r="C33" s="16"/>
      <c r="D33" s="108"/>
      <c r="E33" s="109"/>
      <c r="F33" s="110"/>
      <c r="G33" s="111"/>
      <c r="H33" s="112"/>
      <c r="I33" s="113">
        <f t="shared" si="0"/>
        <v>0</v>
      </c>
    </row>
    <row r="34" spans="1:9" s="15" customFormat="1" ht="12.75" hidden="1">
      <c r="A34" s="107"/>
      <c r="B34" s="16"/>
      <c r="C34" s="16"/>
      <c r="D34" s="108"/>
      <c r="E34" s="109"/>
      <c r="F34" s="110"/>
      <c r="G34" s="111"/>
      <c r="H34" s="112"/>
      <c r="I34" s="113">
        <f t="shared" si="0"/>
        <v>0</v>
      </c>
    </row>
    <row r="35" spans="1:9" s="15" customFormat="1" ht="12.75" hidden="1">
      <c r="A35" s="107"/>
      <c r="B35" s="16"/>
      <c r="C35" s="16"/>
      <c r="D35" s="108"/>
      <c r="E35" s="109"/>
      <c r="F35" s="110"/>
      <c r="G35" s="111"/>
      <c r="H35" s="112"/>
      <c r="I35" s="113">
        <f t="shared" si="0"/>
        <v>0</v>
      </c>
    </row>
    <row r="36" spans="1:9" s="15" customFormat="1" ht="12.75" hidden="1">
      <c r="A36" s="107"/>
      <c r="B36" s="16"/>
      <c r="C36" s="16"/>
      <c r="D36" s="108"/>
      <c r="E36" s="109"/>
      <c r="F36" s="110"/>
      <c r="G36" s="111"/>
      <c r="H36" s="112"/>
      <c r="I36" s="113">
        <f t="shared" si="0"/>
        <v>0</v>
      </c>
    </row>
    <row r="37" spans="1:9" s="15" customFormat="1" ht="12.75" hidden="1">
      <c r="A37" s="107"/>
      <c r="B37" s="16"/>
      <c r="C37" s="16"/>
      <c r="D37" s="108"/>
      <c r="E37" s="109"/>
      <c r="F37" s="110"/>
      <c r="G37" s="111"/>
      <c r="H37" s="112"/>
      <c r="I37" s="113">
        <f t="shared" si="0"/>
        <v>0</v>
      </c>
    </row>
    <row r="38" spans="1:9" s="15" customFormat="1" ht="12.75" hidden="1">
      <c r="A38" s="107"/>
      <c r="B38" s="16"/>
      <c r="C38" s="16"/>
      <c r="D38" s="108"/>
      <c r="E38" s="109"/>
      <c r="F38" s="110"/>
      <c r="G38" s="111"/>
      <c r="H38" s="112"/>
      <c r="I38" s="113">
        <f t="shared" si="0"/>
        <v>0</v>
      </c>
    </row>
    <row r="39" spans="1:9" s="15" customFormat="1" ht="12.75" hidden="1">
      <c r="A39" s="107"/>
      <c r="B39" s="16"/>
      <c r="C39" s="16"/>
      <c r="D39" s="108"/>
      <c r="E39" s="109"/>
      <c r="F39" s="110"/>
      <c r="G39" s="111"/>
      <c r="H39" s="112"/>
      <c r="I39" s="113">
        <f t="shared" si="0"/>
        <v>0</v>
      </c>
    </row>
    <row r="40" spans="1:9" s="15" customFormat="1" ht="12.75" hidden="1">
      <c r="A40" s="107"/>
      <c r="B40" s="16"/>
      <c r="C40" s="16"/>
      <c r="D40" s="108"/>
      <c r="E40" s="109"/>
      <c r="F40" s="110"/>
      <c r="G40" s="111"/>
      <c r="H40" s="112"/>
      <c r="I40" s="113">
        <f t="shared" si="0"/>
        <v>0</v>
      </c>
    </row>
    <row r="41" spans="1:9" s="15" customFormat="1" ht="12.75" hidden="1">
      <c r="A41" s="107"/>
      <c r="B41" s="16"/>
      <c r="C41" s="16"/>
      <c r="D41" s="108"/>
      <c r="E41" s="109"/>
      <c r="F41" s="110"/>
      <c r="G41" s="111"/>
      <c r="H41" s="112"/>
      <c r="I41" s="113">
        <f t="shared" si="0"/>
        <v>0</v>
      </c>
    </row>
    <row r="42" spans="1:9" s="15" customFormat="1" ht="12.75" hidden="1">
      <c r="A42" s="107"/>
      <c r="B42" s="16"/>
      <c r="C42" s="16"/>
      <c r="D42" s="108"/>
      <c r="E42" s="109"/>
      <c r="F42" s="110"/>
      <c r="G42" s="111"/>
      <c r="H42" s="112"/>
      <c r="I42" s="113">
        <f t="shared" si="0"/>
        <v>0</v>
      </c>
    </row>
    <row r="43" spans="1:9" s="15" customFormat="1" ht="12.75" hidden="1">
      <c r="A43" s="107"/>
      <c r="B43" s="16"/>
      <c r="C43" s="16"/>
      <c r="D43" s="108"/>
      <c r="E43" s="109"/>
      <c r="F43" s="110"/>
      <c r="G43" s="111"/>
      <c r="H43" s="112"/>
      <c r="I43" s="113">
        <f t="shared" si="0"/>
        <v>0</v>
      </c>
    </row>
    <row r="44" spans="1:9" s="15" customFormat="1" ht="12.75" hidden="1">
      <c r="A44" s="107"/>
      <c r="B44" s="16"/>
      <c r="C44" s="16"/>
      <c r="D44" s="108"/>
      <c r="E44" s="109"/>
      <c r="F44" s="110"/>
      <c r="G44" s="111"/>
      <c r="H44" s="112"/>
      <c r="I44" s="113">
        <f t="shared" si="0"/>
        <v>0</v>
      </c>
    </row>
    <row r="45" spans="1:9" s="15" customFormat="1" ht="12.75" hidden="1">
      <c r="A45" s="107"/>
      <c r="B45" s="16"/>
      <c r="C45" s="16"/>
      <c r="D45" s="108"/>
      <c r="E45" s="109"/>
      <c r="F45" s="110"/>
      <c r="G45" s="111"/>
      <c r="H45" s="112"/>
      <c r="I45" s="113">
        <f t="shared" si="0"/>
        <v>0</v>
      </c>
    </row>
    <row r="46" spans="1:9" s="15" customFormat="1" ht="12.75" hidden="1">
      <c r="A46" s="107"/>
      <c r="B46" s="16"/>
      <c r="C46" s="16"/>
      <c r="D46" s="108"/>
      <c r="E46" s="109"/>
      <c r="F46" s="110"/>
      <c r="G46" s="111"/>
      <c r="H46" s="112"/>
      <c r="I46" s="113">
        <f t="shared" si="0"/>
        <v>0</v>
      </c>
    </row>
    <row r="47" spans="1:9" s="15" customFormat="1" ht="12.75" hidden="1">
      <c r="A47" s="107"/>
      <c r="B47" s="16"/>
      <c r="C47" s="16"/>
      <c r="D47" s="108"/>
      <c r="E47" s="109"/>
      <c r="F47" s="110"/>
      <c r="G47" s="111"/>
      <c r="H47" s="112"/>
      <c r="I47" s="113">
        <f t="shared" si="0"/>
        <v>0</v>
      </c>
    </row>
    <row r="48" spans="1:9" s="15" customFormat="1" ht="12.75" hidden="1">
      <c r="A48" s="107"/>
      <c r="B48" s="16"/>
      <c r="C48" s="16"/>
      <c r="D48" s="108"/>
      <c r="E48" s="109"/>
      <c r="F48" s="110"/>
      <c r="G48" s="111"/>
      <c r="H48" s="112"/>
      <c r="I48" s="113">
        <f t="shared" si="0"/>
        <v>0</v>
      </c>
    </row>
    <row r="49" spans="1:9" s="15" customFormat="1" ht="12.75" hidden="1">
      <c r="A49" s="107"/>
      <c r="B49" s="16"/>
      <c r="C49" s="16"/>
      <c r="D49" s="108"/>
      <c r="E49" s="109"/>
      <c r="F49" s="110"/>
      <c r="G49" s="111"/>
      <c r="H49" s="112"/>
      <c r="I49" s="113">
        <f t="shared" si="0"/>
        <v>0</v>
      </c>
    </row>
    <row r="50" spans="1:9" s="15" customFormat="1" ht="12.75" hidden="1">
      <c r="A50" s="107"/>
      <c r="B50" s="16"/>
      <c r="C50" s="16"/>
      <c r="D50" s="108"/>
      <c r="E50" s="109"/>
      <c r="F50" s="110"/>
      <c r="G50" s="111"/>
      <c r="H50" s="112"/>
      <c r="I50" s="113">
        <f t="shared" si="0"/>
        <v>0</v>
      </c>
    </row>
    <row r="51" spans="1:9" s="15" customFormat="1" ht="12.75" hidden="1">
      <c r="A51" s="107"/>
      <c r="B51" s="16"/>
      <c r="C51" s="16"/>
      <c r="D51" s="108"/>
      <c r="E51" s="109"/>
      <c r="F51" s="110"/>
      <c r="G51" s="111"/>
      <c r="H51" s="112"/>
      <c r="I51" s="113">
        <f t="shared" si="0"/>
        <v>0</v>
      </c>
    </row>
    <row r="52" spans="1:9" s="15" customFormat="1" ht="12.75" hidden="1">
      <c r="A52" s="107"/>
      <c r="B52" s="16"/>
      <c r="C52" s="16"/>
      <c r="D52" s="108"/>
      <c r="E52" s="109"/>
      <c r="F52" s="110"/>
      <c r="G52" s="111"/>
      <c r="H52" s="112"/>
      <c r="I52" s="113">
        <f t="shared" si="0"/>
        <v>0</v>
      </c>
    </row>
    <row r="53" spans="1:9" s="15" customFormat="1" ht="12.75" hidden="1">
      <c r="A53" s="107"/>
      <c r="B53" s="16"/>
      <c r="C53" s="16"/>
      <c r="D53" s="108"/>
      <c r="E53" s="109"/>
      <c r="F53" s="110"/>
      <c r="G53" s="111"/>
      <c r="H53" s="112"/>
      <c r="I53" s="113">
        <f t="shared" si="0"/>
        <v>0</v>
      </c>
    </row>
    <row r="54" spans="1:9" s="15" customFormat="1" ht="12.75" hidden="1">
      <c r="A54" s="107"/>
      <c r="B54" s="16"/>
      <c r="C54" s="16"/>
      <c r="D54" s="108"/>
      <c r="E54" s="109"/>
      <c r="F54" s="110"/>
      <c r="G54" s="111"/>
      <c r="H54" s="112"/>
      <c r="I54" s="113">
        <f t="shared" si="0"/>
        <v>0</v>
      </c>
    </row>
    <row r="55" spans="1:9" s="15" customFormat="1" ht="12.75" hidden="1">
      <c r="A55" s="107"/>
      <c r="B55" s="16"/>
      <c r="C55" s="16"/>
      <c r="D55" s="108"/>
      <c r="E55" s="109"/>
      <c r="F55" s="110"/>
      <c r="G55" s="111"/>
      <c r="H55" s="112"/>
      <c r="I55" s="113">
        <f t="shared" si="0"/>
        <v>0</v>
      </c>
    </row>
    <row r="56" spans="1:9" s="15" customFormat="1" ht="12.75" hidden="1">
      <c r="A56" s="107"/>
      <c r="B56" s="16"/>
      <c r="C56" s="16"/>
      <c r="D56" s="108"/>
      <c r="E56" s="109"/>
      <c r="F56" s="110"/>
      <c r="G56" s="111"/>
      <c r="H56" s="112"/>
      <c r="I56" s="113">
        <f t="shared" si="0"/>
        <v>0</v>
      </c>
    </row>
    <row r="57" spans="1:9" s="15" customFormat="1" ht="12.75" hidden="1">
      <c r="A57" s="107"/>
      <c r="B57" s="16"/>
      <c r="C57" s="16"/>
      <c r="D57" s="108"/>
      <c r="E57" s="109"/>
      <c r="F57" s="110"/>
      <c r="G57" s="111"/>
      <c r="H57" s="112"/>
      <c r="I57" s="113">
        <f t="shared" si="0"/>
        <v>0</v>
      </c>
    </row>
    <row r="58" spans="1:9" s="15" customFormat="1" ht="12.75" hidden="1">
      <c r="A58" s="107"/>
      <c r="B58" s="16"/>
      <c r="C58" s="16"/>
      <c r="D58" s="108"/>
      <c r="E58" s="109"/>
      <c r="F58" s="110"/>
      <c r="G58" s="111"/>
      <c r="H58" s="112"/>
      <c r="I58" s="113">
        <f t="shared" si="0"/>
        <v>0</v>
      </c>
    </row>
    <row r="59" spans="1:9" s="15" customFormat="1" ht="12.75" hidden="1">
      <c r="A59" s="107"/>
      <c r="B59" s="16"/>
      <c r="C59" s="16"/>
      <c r="D59" s="108"/>
      <c r="E59" s="109"/>
      <c r="F59" s="110"/>
      <c r="G59" s="111"/>
      <c r="H59" s="112"/>
      <c r="I59" s="113">
        <f t="shared" si="0"/>
        <v>0</v>
      </c>
    </row>
    <row r="60" spans="1:9" s="15" customFormat="1" ht="12.75" hidden="1">
      <c r="A60" s="107"/>
      <c r="B60" s="16"/>
      <c r="C60" s="16"/>
      <c r="D60" s="108"/>
      <c r="E60" s="109"/>
      <c r="F60" s="110"/>
      <c r="G60" s="111"/>
      <c r="H60" s="112"/>
      <c r="I60" s="113">
        <f t="shared" si="0"/>
        <v>0</v>
      </c>
    </row>
    <row r="61" spans="1:9" s="15" customFormat="1" ht="12.75" hidden="1">
      <c r="A61" s="107"/>
      <c r="B61" s="16"/>
      <c r="C61" s="16"/>
      <c r="D61" s="108"/>
      <c r="E61" s="109"/>
      <c r="F61" s="110"/>
      <c r="G61" s="111"/>
      <c r="H61" s="112"/>
      <c r="I61" s="113">
        <f t="shared" si="0"/>
        <v>0</v>
      </c>
    </row>
    <row r="62" spans="1:9" s="114" customFormat="1" ht="12.75" hidden="1">
      <c r="A62" s="107"/>
      <c r="B62" s="1"/>
      <c r="C62" s="1"/>
      <c r="D62" s="2"/>
      <c r="E62" s="21"/>
      <c r="F62" s="110"/>
      <c r="G62" s="111"/>
      <c r="H62" s="112"/>
      <c r="I62" s="113">
        <f t="shared" si="0"/>
        <v>0</v>
      </c>
    </row>
    <row r="63" spans="1:9" s="114" customFormat="1" ht="12.75" hidden="1">
      <c r="A63" s="107"/>
      <c r="B63" s="1"/>
      <c r="C63" s="1"/>
      <c r="D63" s="2"/>
      <c r="E63" s="21"/>
      <c r="F63" s="110"/>
      <c r="G63" s="111"/>
      <c r="H63" s="112"/>
      <c r="I63" s="113">
        <f t="shared" si="0"/>
        <v>0</v>
      </c>
    </row>
    <row r="64" spans="1:9" s="114" customFormat="1" ht="12.75" hidden="1">
      <c r="A64" s="107"/>
      <c r="B64" s="1"/>
      <c r="C64" s="1"/>
      <c r="D64" s="2"/>
      <c r="E64" s="21"/>
      <c r="F64" s="110"/>
      <c r="G64" s="111"/>
      <c r="H64" s="112"/>
      <c r="I64" s="113">
        <f t="shared" si="0"/>
        <v>0</v>
      </c>
    </row>
    <row r="65" spans="1:9" s="114" customFormat="1" ht="12.75" hidden="1">
      <c r="A65" s="107"/>
      <c r="B65" s="1"/>
      <c r="C65" s="1"/>
      <c r="D65" s="2"/>
      <c r="E65" s="21"/>
      <c r="F65" s="110"/>
      <c r="G65" s="111"/>
      <c r="H65" s="112"/>
      <c r="I65" s="113">
        <f t="shared" si="0"/>
        <v>0</v>
      </c>
    </row>
    <row r="66" spans="1:9" s="114" customFormat="1" ht="12.75" hidden="1">
      <c r="A66" s="107"/>
      <c r="B66" s="1"/>
      <c r="C66" s="1"/>
      <c r="D66" s="2"/>
      <c r="E66" s="21"/>
      <c r="F66" s="110"/>
      <c r="G66" s="111"/>
      <c r="H66" s="112"/>
      <c r="I66" s="113">
        <f t="shared" si="0"/>
        <v>0</v>
      </c>
    </row>
    <row r="67" spans="1:9" s="114" customFormat="1" ht="12.75" hidden="1">
      <c r="A67" s="107"/>
      <c r="B67" s="1"/>
      <c r="C67" s="1"/>
      <c r="D67" s="2"/>
      <c r="E67" s="21"/>
      <c r="F67" s="110"/>
      <c r="G67" s="111"/>
      <c r="H67" s="112"/>
      <c r="I67" s="113">
        <f t="shared" si="0"/>
        <v>0</v>
      </c>
    </row>
    <row r="68" spans="1:9" s="114" customFormat="1" ht="12.75" hidden="1">
      <c r="A68" s="107"/>
      <c r="B68" s="1"/>
      <c r="C68" s="1"/>
      <c r="D68" s="2"/>
      <c r="E68" s="21"/>
      <c r="F68" s="110"/>
      <c r="G68" s="111"/>
      <c r="H68" s="112"/>
      <c r="I68" s="113">
        <f t="shared" si="0"/>
        <v>0</v>
      </c>
    </row>
    <row r="69" spans="1:9" s="114" customFormat="1" ht="12.75" hidden="1">
      <c r="A69" s="107"/>
      <c r="B69" s="1"/>
      <c r="C69" s="1"/>
      <c r="D69" s="2"/>
      <c r="E69" s="21"/>
      <c r="F69" s="110"/>
      <c r="G69" s="111"/>
      <c r="H69" s="112"/>
      <c r="I69" s="113">
        <f t="shared" si="0"/>
        <v>0</v>
      </c>
    </row>
    <row r="70" spans="1:9" s="114" customFormat="1" ht="12.75" hidden="1">
      <c r="A70" s="107"/>
      <c r="B70" s="1"/>
      <c r="C70" s="1"/>
      <c r="D70" s="2"/>
      <c r="E70" s="21"/>
      <c r="F70" s="110"/>
      <c r="G70" s="111"/>
      <c r="H70" s="112"/>
      <c r="I70" s="113">
        <f t="shared" si="0"/>
        <v>0</v>
      </c>
    </row>
    <row r="71" spans="1:9" s="114" customFormat="1" ht="12.75" hidden="1">
      <c r="A71" s="107"/>
      <c r="B71" s="1"/>
      <c r="C71" s="1"/>
      <c r="D71" s="2"/>
      <c r="E71" s="21"/>
      <c r="F71" s="110"/>
      <c r="G71" s="111"/>
      <c r="H71" s="112"/>
      <c r="I71" s="113">
        <f t="shared" si="0"/>
        <v>0</v>
      </c>
    </row>
    <row r="72" spans="1:9" s="114" customFormat="1" ht="12.75" hidden="1">
      <c r="A72" s="107"/>
      <c r="B72" s="1"/>
      <c r="C72" s="1"/>
      <c r="D72" s="2"/>
      <c r="E72" s="21"/>
      <c r="F72" s="110"/>
      <c r="G72" s="111"/>
      <c r="H72" s="112"/>
      <c r="I72" s="113">
        <f t="shared" si="0"/>
        <v>0</v>
      </c>
    </row>
    <row r="73" spans="1:9" s="114" customFormat="1" ht="12.75" hidden="1">
      <c r="A73" s="107"/>
      <c r="B73" s="1"/>
      <c r="C73" s="1"/>
      <c r="D73" s="2"/>
      <c r="E73" s="21"/>
      <c r="F73" s="110"/>
      <c r="G73" s="111"/>
      <c r="H73" s="112"/>
      <c r="I73" s="113">
        <f t="shared" si="0"/>
        <v>0</v>
      </c>
    </row>
    <row r="74" spans="1:9" s="114" customFormat="1" ht="12.75" hidden="1">
      <c r="A74" s="107"/>
      <c r="B74" s="1"/>
      <c r="C74" s="1"/>
      <c r="D74" s="2"/>
      <c r="E74" s="21"/>
      <c r="F74" s="110"/>
      <c r="G74" s="111"/>
      <c r="H74" s="112"/>
      <c r="I74" s="113">
        <f t="shared" si="0"/>
        <v>0</v>
      </c>
    </row>
    <row r="75" spans="1:9" s="114" customFormat="1" ht="12.75" hidden="1">
      <c r="A75" s="107"/>
      <c r="B75" s="1"/>
      <c r="C75" s="1"/>
      <c r="D75" s="2"/>
      <c r="E75" s="21"/>
      <c r="F75" s="110"/>
      <c r="G75" s="111"/>
      <c r="H75" s="112"/>
      <c r="I75" s="113">
        <f t="shared" si="0"/>
        <v>0</v>
      </c>
    </row>
    <row r="76" spans="1:9" s="114" customFormat="1" ht="12.75" hidden="1">
      <c r="A76" s="107"/>
      <c r="B76" s="1"/>
      <c r="C76" s="1"/>
      <c r="D76" s="2"/>
      <c r="E76" s="21"/>
      <c r="F76" s="110"/>
      <c r="G76" s="111"/>
      <c r="H76" s="112"/>
      <c r="I76" s="113">
        <f t="shared" si="0"/>
        <v>0</v>
      </c>
    </row>
    <row r="77" spans="1:9" s="114" customFormat="1" ht="12.75" hidden="1">
      <c r="A77" s="107"/>
      <c r="B77" s="1"/>
      <c r="C77" s="1"/>
      <c r="D77" s="2"/>
      <c r="E77" s="21"/>
      <c r="F77" s="110"/>
      <c r="G77" s="111"/>
      <c r="H77" s="112"/>
      <c r="I77" s="113">
        <f t="shared" si="0"/>
        <v>0</v>
      </c>
    </row>
    <row r="78" spans="1:9" s="114" customFormat="1" ht="12.75" hidden="1">
      <c r="A78" s="107"/>
      <c r="B78" s="1"/>
      <c r="C78" s="1"/>
      <c r="D78" s="2"/>
      <c r="E78" s="21"/>
      <c r="F78" s="110"/>
      <c r="G78" s="111"/>
      <c r="H78" s="112"/>
      <c r="I78" s="113">
        <f t="shared" si="0"/>
        <v>0</v>
      </c>
    </row>
    <row r="79" spans="1:9" s="114" customFormat="1" ht="12.75" hidden="1">
      <c r="A79" s="107"/>
      <c r="B79" s="1"/>
      <c r="C79" s="1"/>
      <c r="D79" s="2"/>
      <c r="E79" s="21"/>
      <c r="F79" s="110"/>
      <c r="G79" s="111"/>
      <c r="H79" s="112"/>
      <c r="I79" s="113">
        <f t="shared" ref="I79:I113" si="1">H79*E79*(1-G79)</f>
        <v>0</v>
      </c>
    </row>
    <row r="80" spans="1:9" s="114" customFormat="1" ht="12.75" hidden="1">
      <c r="A80" s="107"/>
      <c r="B80" s="1"/>
      <c r="C80" s="1"/>
      <c r="D80" s="2"/>
      <c r="E80" s="21"/>
      <c r="F80" s="110"/>
      <c r="G80" s="111"/>
      <c r="H80" s="112"/>
      <c r="I80" s="113">
        <f t="shared" si="1"/>
        <v>0</v>
      </c>
    </row>
    <row r="81" spans="1:9" s="114" customFormat="1" ht="12.75" hidden="1">
      <c r="A81" s="107"/>
      <c r="B81" s="1"/>
      <c r="C81" s="1"/>
      <c r="D81" s="2"/>
      <c r="E81" s="21"/>
      <c r="F81" s="110"/>
      <c r="G81" s="111"/>
      <c r="H81" s="112"/>
      <c r="I81" s="113">
        <f t="shared" si="1"/>
        <v>0</v>
      </c>
    </row>
    <row r="82" spans="1:9" s="114" customFormat="1" ht="12.75" hidden="1">
      <c r="A82" s="107"/>
      <c r="B82" s="1"/>
      <c r="C82" s="1"/>
      <c r="D82" s="2"/>
      <c r="E82" s="21"/>
      <c r="F82" s="110"/>
      <c r="G82" s="111"/>
      <c r="H82" s="112"/>
      <c r="I82" s="113">
        <f t="shared" si="1"/>
        <v>0</v>
      </c>
    </row>
    <row r="83" spans="1:9" s="114" customFormat="1" ht="12.75" hidden="1">
      <c r="A83" s="107"/>
      <c r="B83" s="1"/>
      <c r="C83" s="1"/>
      <c r="D83" s="2"/>
      <c r="E83" s="21"/>
      <c r="F83" s="110"/>
      <c r="G83" s="111"/>
      <c r="H83" s="112"/>
      <c r="I83" s="113">
        <f t="shared" si="1"/>
        <v>0</v>
      </c>
    </row>
    <row r="84" spans="1:9" s="114" customFormat="1" ht="12.75" hidden="1">
      <c r="A84" s="107"/>
      <c r="B84" s="1"/>
      <c r="C84" s="1"/>
      <c r="D84" s="2"/>
      <c r="E84" s="21"/>
      <c r="F84" s="110"/>
      <c r="G84" s="111"/>
      <c r="H84" s="112"/>
      <c r="I84" s="113">
        <f t="shared" si="1"/>
        <v>0</v>
      </c>
    </row>
    <row r="85" spans="1:9" hidden="1">
      <c r="A85" s="107"/>
      <c r="F85" s="110"/>
      <c r="G85" s="111"/>
      <c r="H85" s="112"/>
      <c r="I85" s="113">
        <f t="shared" si="1"/>
        <v>0</v>
      </c>
    </row>
    <row r="86" spans="1:9" hidden="1">
      <c r="A86" s="107"/>
      <c r="F86" s="110"/>
      <c r="G86" s="111"/>
      <c r="H86" s="112"/>
      <c r="I86" s="113">
        <f t="shared" si="1"/>
        <v>0</v>
      </c>
    </row>
    <row r="87" spans="1:9" hidden="1">
      <c r="A87" s="107"/>
      <c r="F87" s="110"/>
      <c r="G87" s="111"/>
      <c r="H87" s="112"/>
      <c r="I87" s="113">
        <f t="shared" si="1"/>
        <v>0</v>
      </c>
    </row>
    <row r="88" spans="1:9" hidden="1">
      <c r="A88" s="107"/>
      <c r="F88" s="110"/>
      <c r="G88" s="111"/>
      <c r="H88" s="112"/>
      <c r="I88" s="113">
        <f t="shared" si="1"/>
        <v>0</v>
      </c>
    </row>
    <row r="89" spans="1:9" hidden="1">
      <c r="A89" s="107"/>
      <c r="F89" s="110"/>
      <c r="G89" s="111"/>
      <c r="H89" s="112"/>
      <c r="I89" s="113">
        <f t="shared" si="1"/>
        <v>0</v>
      </c>
    </row>
    <row r="90" spans="1:9" hidden="1">
      <c r="A90" s="107"/>
      <c r="F90" s="110"/>
      <c r="G90" s="111"/>
      <c r="H90" s="112"/>
      <c r="I90" s="113">
        <f t="shared" si="1"/>
        <v>0</v>
      </c>
    </row>
    <row r="91" spans="1:9" hidden="1">
      <c r="A91" s="107"/>
      <c r="F91" s="110"/>
      <c r="G91" s="111"/>
      <c r="H91" s="112"/>
      <c r="I91" s="113">
        <f t="shared" si="1"/>
        <v>0</v>
      </c>
    </row>
    <row r="92" spans="1:9" hidden="1">
      <c r="A92" s="107"/>
      <c r="F92" s="110"/>
      <c r="G92" s="111"/>
      <c r="H92" s="112"/>
      <c r="I92" s="113">
        <f t="shared" si="1"/>
        <v>0</v>
      </c>
    </row>
    <row r="93" spans="1:9" hidden="1">
      <c r="A93" s="107"/>
      <c r="F93" s="110"/>
      <c r="G93" s="111"/>
      <c r="H93" s="112"/>
      <c r="I93" s="113">
        <f t="shared" si="1"/>
        <v>0</v>
      </c>
    </row>
    <row r="94" spans="1:9" hidden="1">
      <c r="A94" s="107"/>
      <c r="F94" s="110"/>
      <c r="G94" s="111"/>
      <c r="H94" s="112"/>
      <c r="I94" s="113">
        <f t="shared" si="1"/>
        <v>0</v>
      </c>
    </row>
    <row r="95" spans="1:9" hidden="1">
      <c r="A95" s="107"/>
      <c r="F95" s="110"/>
      <c r="G95" s="111"/>
      <c r="H95" s="112"/>
      <c r="I95" s="113">
        <f t="shared" si="1"/>
        <v>0</v>
      </c>
    </row>
    <row r="96" spans="1:9" hidden="1">
      <c r="A96" s="107"/>
      <c r="F96" s="110"/>
      <c r="G96" s="111"/>
      <c r="H96" s="112"/>
      <c r="I96" s="113">
        <f t="shared" si="1"/>
        <v>0</v>
      </c>
    </row>
    <row r="97" spans="1:9" hidden="1">
      <c r="A97" s="107"/>
      <c r="F97" s="110"/>
      <c r="G97" s="111"/>
      <c r="H97" s="112"/>
      <c r="I97" s="113">
        <f t="shared" si="1"/>
        <v>0</v>
      </c>
    </row>
    <row r="98" spans="1:9" hidden="1">
      <c r="A98" s="107"/>
      <c r="F98" s="110"/>
      <c r="G98" s="111"/>
      <c r="H98" s="112"/>
      <c r="I98" s="113">
        <f t="shared" si="1"/>
        <v>0</v>
      </c>
    </row>
    <row r="99" spans="1:9" hidden="1">
      <c r="A99" s="107"/>
      <c r="F99" s="110"/>
      <c r="G99" s="111"/>
      <c r="H99" s="112"/>
      <c r="I99" s="113">
        <f t="shared" si="1"/>
        <v>0</v>
      </c>
    </row>
    <row r="100" spans="1:9" hidden="1">
      <c r="A100" s="107"/>
      <c r="F100" s="110"/>
      <c r="G100" s="111"/>
      <c r="H100" s="112"/>
      <c r="I100" s="113">
        <f t="shared" si="1"/>
        <v>0</v>
      </c>
    </row>
    <row r="101" spans="1:9" hidden="1">
      <c r="A101" s="107"/>
      <c r="F101" s="110"/>
      <c r="G101" s="111"/>
      <c r="H101" s="112"/>
      <c r="I101" s="113">
        <f t="shared" si="1"/>
        <v>0</v>
      </c>
    </row>
    <row r="102" spans="1:9" hidden="1">
      <c r="A102" s="107"/>
      <c r="F102" s="110"/>
      <c r="G102" s="111"/>
      <c r="H102" s="112"/>
      <c r="I102" s="113">
        <f t="shared" si="1"/>
        <v>0</v>
      </c>
    </row>
    <row r="103" spans="1:9" hidden="1">
      <c r="A103" s="107"/>
      <c r="F103" s="110"/>
      <c r="G103" s="111"/>
      <c r="H103" s="112"/>
      <c r="I103" s="113">
        <f t="shared" si="1"/>
        <v>0</v>
      </c>
    </row>
    <row r="104" spans="1:9" hidden="1">
      <c r="A104" s="107"/>
      <c r="F104" s="110"/>
      <c r="G104" s="111"/>
      <c r="H104" s="112"/>
      <c r="I104" s="113">
        <f t="shared" si="1"/>
        <v>0</v>
      </c>
    </row>
    <row r="105" spans="1:9" hidden="1">
      <c r="A105" s="107"/>
      <c r="F105" s="110"/>
      <c r="G105" s="111"/>
      <c r="H105" s="112"/>
      <c r="I105" s="113">
        <f t="shared" si="1"/>
        <v>0</v>
      </c>
    </row>
    <row r="106" spans="1:9" hidden="1">
      <c r="A106" s="107"/>
      <c r="F106" s="110"/>
      <c r="G106" s="111"/>
      <c r="H106" s="112"/>
      <c r="I106" s="113">
        <f t="shared" si="1"/>
        <v>0</v>
      </c>
    </row>
    <row r="107" spans="1:9" hidden="1">
      <c r="A107" s="107"/>
      <c r="F107" s="110"/>
      <c r="G107" s="111"/>
      <c r="H107" s="112"/>
      <c r="I107" s="113">
        <f t="shared" si="1"/>
        <v>0</v>
      </c>
    </row>
    <row r="108" spans="1:9" hidden="1">
      <c r="A108" s="107"/>
      <c r="F108" s="110"/>
      <c r="G108" s="111"/>
      <c r="H108" s="112"/>
      <c r="I108" s="113">
        <f t="shared" si="1"/>
        <v>0</v>
      </c>
    </row>
    <row r="109" spans="1:9" hidden="1">
      <c r="A109" s="107"/>
      <c r="F109" s="110"/>
      <c r="G109" s="111"/>
      <c r="H109" s="112"/>
      <c r="I109" s="113">
        <f t="shared" si="1"/>
        <v>0</v>
      </c>
    </row>
    <row r="110" spans="1:9" hidden="1">
      <c r="A110" s="107"/>
      <c r="F110" s="110"/>
      <c r="G110" s="111"/>
      <c r="H110" s="112"/>
      <c r="I110" s="113">
        <f t="shared" si="1"/>
        <v>0</v>
      </c>
    </row>
    <row r="111" spans="1:9" hidden="1">
      <c r="A111" s="107"/>
      <c r="F111" s="110"/>
      <c r="G111" s="111"/>
      <c r="H111" s="112"/>
      <c r="I111" s="113">
        <f t="shared" si="1"/>
        <v>0</v>
      </c>
    </row>
    <row r="112" spans="1:9" hidden="1">
      <c r="I112" s="113">
        <f t="shared" si="1"/>
        <v>0</v>
      </c>
    </row>
    <row r="113" spans="1:9" hidden="1">
      <c r="I113" s="113">
        <f t="shared" si="1"/>
        <v>0</v>
      </c>
    </row>
    <row r="115" spans="1:9" ht="15.75">
      <c r="A115" s="92" t="s">
        <v>244</v>
      </c>
    </row>
    <row r="116" spans="1:9">
      <c r="A116" s="176" t="s">
        <v>342</v>
      </c>
    </row>
    <row r="117" spans="1:9">
      <c r="A117" s="176" t="s">
        <v>343</v>
      </c>
    </row>
    <row r="118" spans="1:9">
      <c r="A118" s="176" t="s">
        <v>344</v>
      </c>
    </row>
    <row r="119" spans="1:9">
      <c r="A119" s="176" t="s">
        <v>398</v>
      </c>
    </row>
    <row r="120" spans="1:9">
      <c r="A120" s="176" t="s">
        <v>345</v>
      </c>
    </row>
    <row r="121" spans="1:9">
      <c r="A121" s="5"/>
    </row>
    <row r="122" spans="1:9" ht="15.75">
      <c r="A122" s="26" t="s">
        <v>339</v>
      </c>
    </row>
    <row r="123" spans="1:9">
      <c r="A123" s="5"/>
    </row>
  </sheetData>
  <sheetProtection formatCells="0" formatRows="0" insertRows="0" deleteRows="0"/>
  <mergeCells count="8">
    <mergeCell ref="A10:G12"/>
    <mergeCell ref="A2:B2"/>
    <mergeCell ref="A3:B3"/>
    <mergeCell ref="A4:B4"/>
    <mergeCell ref="A5:B5"/>
    <mergeCell ref="A6:B6"/>
    <mergeCell ref="A7:B7"/>
    <mergeCell ref="A9:B9"/>
  </mergeCells>
  <conditionalFormatting sqref="A14:I30">
    <cfRule type="notContainsBlanks" dxfId="12" priority="2">
      <formula>LEN(TRIM(A14))&gt;0</formula>
    </cfRule>
  </conditionalFormatting>
  <conditionalFormatting sqref="A124:A1048576 A14:A114">
    <cfRule type="duplicateValues" dxfId="11" priority="1"/>
  </conditionalFormatting>
  <hyperlinks>
    <hyperlink ref="A6" r:id="rId1" xr:uid="{10A70833-64E7-4996-A9FF-C799951E4950}"/>
  </hyperlinks>
  <printOptions horizontalCentered="1"/>
  <pageMargins left="0.45" right="0.2" top="0.25" bottom="0.5" header="0.3" footer="0.3"/>
  <pageSetup orientation="landscape" r:id="rId2"/>
  <headerFooter>
    <oddFooter>&amp;C&amp;"-,Regular"&amp;11&amp;A  &amp;F</oddFooter>
  </headerFooter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FDCC03-76D5-4CAB-9A90-B74C2D295089}">
  <dimension ref="A1:Q27"/>
  <sheetViews>
    <sheetView showGridLines="0" view="pageBreakPreview" zoomScale="60" zoomScaleNormal="100" workbookViewId="0">
      <selection activeCell="K11" sqref="K11"/>
    </sheetView>
  </sheetViews>
  <sheetFormatPr defaultRowHeight="15"/>
  <cols>
    <col min="1" max="1" width="11.77734375" style="3" customWidth="1"/>
    <col min="2" max="2" width="26" style="1" customWidth="1"/>
    <col min="3" max="3" width="13.5546875" style="1" customWidth="1"/>
    <col min="4" max="5" width="8.88671875" style="2" customWidth="1"/>
    <col min="6" max="6" width="8.88671875" style="21" customWidth="1"/>
    <col min="7" max="7" width="8.88671875" style="30" customWidth="1"/>
    <col min="8" max="8" width="8.88671875" style="31"/>
    <col min="9" max="9" width="8.88671875" style="21"/>
    <col min="10" max="10" width="4.77734375" style="21" customWidth="1"/>
    <col min="11" max="11" width="43.44140625" style="5" customWidth="1"/>
    <col min="12" max="16384" width="8.88671875" style="5"/>
  </cols>
  <sheetData>
    <row r="1" spans="1:17" ht="54" customHeight="1" thickBot="1">
      <c r="I1" s="93" t="s">
        <v>237</v>
      </c>
      <c r="J1" s="4"/>
      <c r="N1" s="180"/>
      <c r="O1" s="180"/>
      <c r="P1" s="180"/>
      <c r="Q1" s="180"/>
    </row>
    <row r="2" spans="1:17" ht="27" customHeight="1" thickTop="1">
      <c r="A2" s="318" t="s">
        <v>230</v>
      </c>
      <c r="B2" s="319"/>
      <c r="C2" s="24" t="s">
        <v>57</v>
      </c>
      <c r="D2" s="10"/>
      <c r="E2" s="10"/>
      <c r="F2" s="47" t="s">
        <v>62</v>
      </c>
      <c r="G2" s="32"/>
      <c r="H2" s="33"/>
      <c r="I2" s="9"/>
      <c r="J2" s="11"/>
      <c r="M2" s="180"/>
      <c r="N2" s="180"/>
      <c r="O2" s="180"/>
      <c r="P2" s="180"/>
      <c r="Q2" s="180"/>
    </row>
    <row r="3" spans="1:17" ht="27" customHeight="1">
      <c r="A3" s="320" t="s">
        <v>231</v>
      </c>
      <c r="B3" s="321"/>
      <c r="C3" s="24" t="s">
        <v>58</v>
      </c>
      <c r="D3" s="10"/>
      <c r="E3" s="10"/>
      <c r="F3" s="47" t="s">
        <v>63</v>
      </c>
      <c r="G3" s="32"/>
      <c r="H3" s="33"/>
      <c r="I3" s="9"/>
      <c r="J3" s="11"/>
      <c r="M3" s="180"/>
      <c r="N3" s="180"/>
      <c r="O3" s="180"/>
      <c r="P3" s="180"/>
      <c r="Q3" s="180"/>
    </row>
    <row r="4" spans="1:17" ht="27" customHeight="1">
      <c r="A4" s="320" t="s">
        <v>232</v>
      </c>
      <c r="B4" s="321"/>
      <c r="C4" s="24" t="s">
        <v>59</v>
      </c>
      <c r="D4" s="10"/>
      <c r="E4" s="10"/>
      <c r="F4" s="48" t="s">
        <v>64</v>
      </c>
      <c r="G4" s="32"/>
      <c r="H4" s="33"/>
      <c r="I4" s="9"/>
      <c r="J4" s="11"/>
      <c r="M4" s="180"/>
      <c r="N4" s="180"/>
      <c r="O4" s="180"/>
      <c r="P4" s="180"/>
      <c r="Q4" s="180"/>
    </row>
    <row r="5" spans="1:17" ht="27" customHeight="1">
      <c r="A5" s="320" t="s">
        <v>359</v>
      </c>
      <c r="B5" s="321"/>
      <c r="C5" s="24" t="s">
        <v>60</v>
      </c>
      <c r="D5" s="10"/>
      <c r="E5" s="10"/>
      <c r="F5" s="47" t="s">
        <v>65</v>
      </c>
      <c r="G5" s="32"/>
      <c r="H5" s="33"/>
      <c r="I5" s="9"/>
      <c r="J5" s="11"/>
      <c r="M5" s="180"/>
      <c r="N5" s="180"/>
      <c r="O5" s="180"/>
      <c r="P5" s="180"/>
      <c r="Q5" s="180"/>
    </row>
    <row r="6" spans="1:17" ht="27" customHeight="1">
      <c r="A6" s="322" t="s">
        <v>358</v>
      </c>
      <c r="B6" s="321"/>
      <c r="C6" s="24" t="s">
        <v>61</v>
      </c>
      <c r="D6" s="10"/>
      <c r="E6" s="10"/>
      <c r="F6" s="47" t="s">
        <v>66</v>
      </c>
      <c r="G6" s="32"/>
      <c r="H6" s="33"/>
      <c r="I6" s="9"/>
      <c r="J6" s="11"/>
      <c r="M6" s="180"/>
      <c r="N6" s="180"/>
      <c r="O6" s="180"/>
      <c r="P6" s="180"/>
      <c r="Q6" s="180"/>
    </row>
    <row r="7" spans="1:17" ht="15.75" customHeight="1" thickBot="1">
      <c r="A7" s="307"/>
      <c r="B7" s="308"/>
      <c r="C7" s="6"/>
      <c r="D7" s="7"/>
      <c r="E7" s="7"/>
      <c r="F7" s="42"/>
      <c r="I7" s="4"/>
      <c r="J7" s="11"/>
      <c r="M7" s="180"/>
      <c r="N7" s="180"/>
      <c r="O7" s="180"/>
      <c r="P7" s="180"/>
      <c r="Q7" s="180"/>
    </row>
    <row r="8" spans="1:17" ht="15" customHeight="1" thickTop="1">
      <c r="A8" s="8"/>
      <c r="B8" s="6"/>
      <c r="C8" s="6"/>
      <c r="D8" s="7"/>
      <c r="E8" s="7"/>
      <c r="F8" s="42"/>
      <c r="J8" s="11"/>
      <c r="M8" s="180"/>
      <c r="N8" s="180"/>
      <c r="O8" s="180"/>
      <c r="P8" s="180"/>
      <c r="Q8" s="180"/>
    </row>
    <row r="9" spans="1:17" ht="15.75" thickBot="1">
      <c r="A9" s="325"/>
      <c r="B9" s="325"/>
      <c r="F9" s="45"/>
      <c r="G9" s="34"/>
      <c r="H9" s="35"/>
      <c r="J9" s="11"/>
    </row>
    <row r="10" spans="1:17" ht="18.75" customHeight="1" thickTop="1">
      <c r="A10" s="309" t="s">
        <v>392</v>
      </c>
      <c r="B10" s="310"/>
      <c r="C10" s="310"/>
      <c r="D10" s="310"/>
      <c r="E10" s="310"/>
      <c r="F10" s="310"/>
      <c r="G10" s="311"/>
      <c r="H10" s="271" t="s">
        <v>5</v>
      </c>
      <c r="I10" s="272" t="s">
        <v>5</v>
      </c>
      <c r="J10" s="11"/>
    </row>
    <row r="11" spans="1:17" ht="18.75" customHeight="1">
      <c r="A11" s="312"/>
      <c r="B11" s="313"/>
      <c r="C11" s="313"/>
      <c r="D11" s="313"/>
      <c r="E11" s="313"/>
      <c r="F11" s="313"/>
      <c r="G11" s="314"/>
      <c r="H11" s="273" t="s">
        <v>7</v>
      </c>
      <c r="I11" s="274" t="s">
        <v>6</v>
      </c>
      <c r="J11" s="11"/>
    </row>
    <row r="12" spans="1:17" ht="18.75" customHeight="1" thickBot="1">
      <c r="A12" s="315"/>
      <c r="B12" s="316"/>
      <c r="C12" s="316"/>
      <c r="D12" s="316"/>
      <c r="E12" s="316"/>
      <c r="F12" s="316"/>
      <c r="G12" s="317"/>
      <c r="H12" s="275">
        <f>SUM(H14:H16)</f>
        <v>0</v>
      </c>
      <c r="I12" s="276">
        <f>SUM(I14:I16)</f>
        <v>0</v>
      </c>
      <c r="J12" s="11"/>
    </row>
    <row r="13" spans="1:17" s="199" customFormat="1" ht="24.75" thickTop="1">
      <c r="A13" s="244" t="s">
        <v>362</v>
      </c>
      <c r="B13" s="244" t="s">
        <v>0</v>
      </c>
      <c r="C13" s="244" t="s">
        <v>3</v>
      </c>
      <c r="D13" s="244" t="s">
        <v>1</v>
      </c>
      <c r="E13" s="245" t="s">
        <v>2</v>
      </c>
      <c r="F13" s="246" t="s">
        <v>137</v>
      </c>
      <c r="G13" s="247" t="s">
        <v>144</v>
      </c>
      <c r="H13" s="270" t="s">
        <v>4</v>
      </c>
      <c r="I13" s="253" t="s">
        <v>5</v>
      </c>
      <c r="J13" s="254"/>
    </row>
    <row r="14" spans="1:17" s="15" customFormat="1" ht="25.5" customHeight="1">
      <c r="A14" s="14" t="s">
        <v>121</v>
      </c>
      <c r="B14" s="12" t="s">
        <v>119</v>
      </c>
      <c r="C14" s="12" t="s">
        <v>120</v>
      </c>
      <c r="D14" s="14" t="s">
        <v>31</v>
      </c>
      <c r="E14" s="49">
        <v>15.99</v>
      </c>
      <c r="F14" s="40"/>
      <c r="G14" s="37">
        <v>0.5</v>
      </c>
      <c r="H14" s="19"/>
      <c r="I14" s="29">
        <f>H14*E14*(1-G14)</f>
        <v>0</v>
      </c>
      <c r="J14" s="25"/>
    </row>
    <row r="15" spans="1:17" s="15" customFormat="1" ht="25.5" customHeight="1">
      <c r="A15" s="14" t="s">
        <v>124</v>
      </c>
      <c r="B15" s="12" t="s">
        <v>122</v>
      </c>
      <c r="C15" s="12" t="s">
        <v>123</v>
      </c>
      <c r="D15" s="14" t="s">
        <v>31</v>
      </c>
      <c r="E15" s="49">
        <v>16.989999999999998</v>
      </c>
      <c r="F15" s="40"/>
      <c r="G15" s="37">
        <v>0.5</v>
      </c>
      <c r="H15" s="19"/>
      <c r="I15" s="29">
        <f>H15*E15*(1-G15)</f>
        <v>0</v>
      </c>
      <c r="J15" s="25"/>
    </row>
    <row r="16" spans="1:17" s="15" customFormat="1" ht="25.5" customHeight="1">
      <c r="A16" s="14" t="s">
        <v>127</v>
      </c>
      <c r="B16" s="12" t="s">
        <v>125</v>
      </c>
      <c r="C16" s="12" t="s">
        <v>126</v>
      </c>
      <c r="D16" s="14" t="s">
        <v>31</v>
      </c>
      <c r="E16" s="49">
        <v>14.99</v>
      </c>
      <c r="F16" s="40"/>
      <c r="G16" s="37">
        <v>0.5</v>
      </c>
      <c r="H16" s="19"/>
      <c r="I16" s="29">
        <f>H16*E16*(1-G16)</f>
        <v>0</v>
      </c>
      <c r="J16" s="25"/>
    </row>
    <row r="17" spans="1:9" hidden="1">
      <c r="A17" s="239"/>
      <c r="B17" s="236"/>
      <c r="C17" s="236"/>
      <c r="D17" s="237"/>
      <c r="E17" s="237"/>
      <c r="F17" s="238"/>
      <c r="G17" s="240"/>
      <c r="H17" s="243"/>
      <c r="I17" s="238"/>
    </row>
    <row r="18" spans="1:9" hidden="1">
      <c r="A18" s="239"/>
      <c r="B18" s="236"/>
      <c r="C18" s="236"/>
      <c r="D18" s="237"/>
      <c r="E18" s="237"/>
      <c r="F18" s="238"/>
      <c r="G18" s="240"/>
      <c r="H18" s="243"/>
      <c r="I18" s="238"/>
    </row>
    <row r="20" spans="1:9" ht="15.75">
      <c r="A20" s="92" t="s">
        <v>244</v>
      </c>
    </row>
    <row r="21" spans="1:9">
      <c r="A21" s="181" t="s">
        <v>134</v>
      </c>
    </row>
    <row r="22" spans="1:9">
      <c r="A22" s="181" t="s">
        <v>135</v>
      </c>
    </row>
    <row r="23" spans="1:9">
      <c r="A23" s="181" t="s">
        <v>136</v>
      </c>
    </row>
    <row r="24" spans="1:9">
      <c r="A24" s="176" t="s">
        <v>348</v>
      </c>
    </row>
    <row r="25" spans="1:9">
      <c r="A25" s="176"/>
    </row>
    <row r="26" spans="1:9" ht="15.75">
      <c r="A26" s="26" t="s">
        <v>339</v>
      </c>
    </row>
    <row r="27" spans="1:9">
      <c r="A27" s="176" t="s">
        <v>243</v>
      </c>
    </row>
  </sheetData>
  <sheetProtection formatCells="0" formatRows="0" insertRows="0" deleteRows="0"/>
  <mergeCells count="8">
    <mergeCell ref="A7:B7"/>
    <mergeCell ref="A10:G12"/>
    <mergeCell ref="A2:B2"/>
    <mergeCell ref="A3:B3"/>
    <mergeCell ref="A4:B4"/>
    <mergeCell ref="A5:B5"/>
    <mergeCell ref="A6:B6"/>
    <mergeCell ref="A9:B9"/>
  </mergeCells>
  <conditionalFormatting sqref="J14:J16 A14:H16">
    <cfRule type="notContainsBlanks" dxfId="10" priority="4">
      <formula>LEN(TRIM(A14))&gt;0</formula>
    </cfRule>
  </conditionalFormatting>
  <conditionalFormatting sqref="I14:I16">
    <cfRule type="notContainsBlanks" dxfId="9" priority="1">
      <formula>LEN(TRIM(I14))&gt;0</formula>
    </cfRule>
  </conditionalFormatting>
  <hyperlinks>
    <hyperlink ref="A6" r:id="rId1" xr:uid="{05D5CFA6-7776-4B21-871D-CA2C07217D77}"/>
  </hyperlinks>
  <printOptions horizontalCentered="1"/>
  <pageMargins left="0.45" right="0.2" top="0.25" bottom="0.5" header="0.3" footer="0.3"/>
  <pageSetup orientation="landscape" r:id="rId2"/>
  <headerFooter>
    <oddFooter>&amp;C&amp;"-,Regular"&amp;11&amp;A  &amp;F</oddFooter>
  </headerFooter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761ECE-A40C-4DB8-9E01-050587980459}">
  <dimension ref="A1:K19"/>
  <sheetViews>
    <sheetView showGridLines="0" view="pageBreakPreview" zoomScale="60" zoomScaleNormal="100" workbookViewId="0">
      <selection activeCell="E33" sqref="E33"/>
    </sheetView>
  </sheetViews>
  <sheetFormatPr defaultRowHeight="15"/>
  <cols>
    <col min="1" max="1" width="36.88671875" style="1" customWidth="1"/>
    <col min="2" max="2" width="8.5546875" style="1" customWidth="1"/>
    <col min="3" max="3" width="11.77734375" style="2" customWidth="1"/>
    <col min="4" max="4" width="8.88671875" style="60" customWidth="1"/>
    <col min="5" max="5" width="8.88671875" style="3"/>
    <col min="6" max="6" width="8.88671875" style="76"/>
    <col min="7" max="7" width="8.88671875" style="21" customWidth="1"/>
    <col min="8" max="8" width="8.88671875" style="3"/>
    <col min="9" max="9" width="10.77734375" style="76" customWidth="1"/>
    <col min="10" max="10" width="4.77734375" style="5" customWidth="1"/>
    <col min="11" max="16384" width="8.88671875" style="5"/>
  </cols>
  <sheetData>
    <row r="1" spans="1:11" ht="63" customHeight="1" thickBot="1">
      <c r="A1" s="56"/>
      <c r="B1" s="56"/>
      <c r="C1" s="22"/>
      <c r="D1" s="58"/>
      <c r="E1" s="55"/>
      <c r="F1" s="71"/>
      <c r="G1" s="45"/>
      <c r="H1" s="55"/>
      <c r="I1" s="93" t="s">
        <v>237</v>
      </c>
      <c r="K1" s="92"/>
    </row>
    <row r="2" spans="1:11" ht="27" customHeight="1">
      <c r="A2" s="84" t="s">
        <v>188</v>
      </c>
      <c r="B2" s="70" t="s">
        <v>57</v>
      </c>
      <c r="C2" s="20"/>
      <c r="D2" s="62"/>
      <c r="E2" s="63"/>
      <c r="F2" s="72" t="s">
        <v>62</v>
      </c>
      <c r="G2" s="81"/>
      <c r="H2" s="68"/>
      <c r="I2" s="78"/>
    </row>
    <row r="3" spans="1:11" ht="27" customHeight="1">
      <c r="A3" s="83" t="s">
        <v>189</v>
      </c>
      <c r="B3" s="70" t="s">
        <v>58</v>
      </c>
      <c r="C3" s="64"/>
      <c r="D3" s="65"/>
      <c r="E3" s="66"/>
      <c r="F3" s="72" t="s">
        <v>63</v>
      </c>
      <c r="G3" s="82"/>
      <c r="H3" s="69"/>
      <c r="I3" s="79"/>
    </row>
    <row r="4" spans="1:11" ht="27" customHeight="1">
      <c r="A4" s="83" t="s">
        <v>190</v>
      </c>
      <c r="B4" s="70" t="s">
        <v>59</v>
      </c>
      <c r="C4" s="64"/>
      <c r="D4" s="65"/>
      <c r="E4" s="66"/>
      <c r="F4" s="73" t="s">
        <v>64</v>
      </c>
      <c r="G4" s="82"/>
      <c r="H4" s="69"/>
      <c r="I4" s="79"/>
    </row>
    <row r="5" spans="1:11" ht="27" customHeight="1">
      <c r="A5" s="83" t="s">
        <v>191</v>
      </c>
      <c r="B5" s="70" t="s">
        <v>60</v>
      </c>
      <c r="C5" s="64"/>
      <c r="D5" s="65"/>
      <c r="E5" s="66"/>
      <c r="F5" s="72" t="s">
        <v>65</v>
      </c>
      <c r="G5" s="82"/>
      <c r="H5" s="69"/>
      <c r="I5" s="79"/>
    </row>
    <row r="6" spans="1:11" ht="27" customHeight="1">
      <c r="A6" s="83"/>
      <c r="B6" s="70"/>
      <c r="C6" s="64"/>
      <c r="D6" s="67"/>
      <c r="E6" s="66"/>
      <c r="F6" s="72" t="s">
        <v>66</v>
      </c>
      <c r="G6" s="82"/>
      <c r="H6" s="69"/>
      <c r="I6" s="79"/>
    </row>
    <row r="7" spans="1:11" ht="15.75" thickBot="1">
      <c r="A7" s="88"/>
      <c r="C7" s="57"/>
      <c r="D7" s="59"/>
      <c r="E7" s="54"/>
      <c r="F7" s="74"/>
      <c r="G7" s="45"/>
      <c r="H7" s="55"/>
      <c r="I7" s="80"/>
    </row>
    <row r="8" spans="1:11">
      <c r="A8" s="6"/>
      <c r="B8" s="6"/>
      <c r="C8" s="7"/>
      <c r="E8" s="8"/>
      <c r="F8" s="75"/>
      <c r="H8" s="8"/>
    </row>
    <row r="9" spans="1:11" ht="15.75" thickBot="1">
      <c r="A9" s="333"/>
      <c r="B9" s="333"/>
      <c r="D9" s="59"/>
      <c r="G9" s="45"/>
    </row>
    <row r="10" spans="1:11" ht="18.75" customHeight="1" thickTop="1">
      <c r="A10" s="257"/>
      <c r="B10" s="258"/>
      <c r="C10" s="258"/>
      <c r="D10" s="259"/>
      <c r="E10" s="260"/>
      <c r="F10" s="261"/>
      <c r="G10" s="262"/>
      <c r="H10" s="271" t="s">
        <v>5</v>
      </c>
      <c r="I10" s="272" t="s">
        <v>5</v>
      </c>
    </row>
    <row r="11" spans="1:11" ht="18.75" customHeight="1">
      <c r="A11" s="263"/>
      <c r="B11" s="191"/>
      <c r="C11" s="191"/>
      <c r="D11" s="192"/>
      <c r="E11" s="193"/>
      <c r="F11" s="194"/>
      <c r="G11" s="195"/>
      <c r="H11" s="273" t="s">
        <v>7</v>
      </c>
      <c r="I11" s="274" t="s">
        <v>6</v>
      </c>
    </row>
    <row r="12" spans="1:11" ht="18.75" customHeight="1" thickBot="1">
      <c r="A12" s="264"/>
      <c r="B12" s="265"/>
      <c r="C12" s="265"/>
      <c r="D12" s="266"/>
      <c r="E12" s="267"/>
      <c r="F12" s="268"/>
      <c r="G12" s="269"/>
      <c r="H12" s="275">
        <f>SUM(H14:H19)</f>
        <v>0</v>
      </c>
      <c r="I12" s="276">
        <f>SUM(I14:I19)</f>
        <v>0</v>
      </c>
    </row>
    <row r="13" spans="1:11" s="199" customFormat="1" ht="24.75" thickTop="1">
      <c r="A13" s="244" t="s">
        <v>0</v>
      </c>
      <c r="B13" s="244" t="s">
        <v>408</v>
      </c>
      <c r="C13" s="244" t="s">
        <v>146</v>
      </c>
      <c r="D13" s="250" t="s">
        <v>147</v>
      </c>
      <c r="E13" s="251" t="s">
        <v>148</v>
      </c>
      <c r="F13" s="252" t="s">
        <v>150</v>
      </c>
      <c r="G13" s="250" t="s">
        <v>145</v>
      </c>
      <c r="H13" s="251" t="s">
        <v>149</v>
      </c>
      <c r="I13" s="253" t="s">
        <v>5</v>
      </c>
    </row>
    <row r="14" spans="1:11" s="16" customFormat="1" ht="25.5" customHeight="1">
      <c r="A14" s="17" t="s">
        <v>192</v>
      </c>
      <c r="B14" s="18" t="s">
        <v>193</v>
      </c>
      <c r="C14" s="18" t="s">
        <v>128</v>
      </c>
      <c r="D14" s="95">
        <v>5</v>
      </c>
      <c r="E14" s="96">
        <v>4</v>
      </c>
      <c r="F14" s="49">
        <f>E14*D14</f>
        <v>20</v>
      </c>
      <c r="G14" s="46">
        <v>13.99</v>
      </c>
      <c r="H14" s="18"/>
      <c r="I14" s="23">
        <f>H14*D14</f>
        <v>0</v>
      </c>
    </row>
    <row r="15" spans="1:11" s="16" customFormat="1" ht="25.5" customHeight="1">
      <c r="A15" s="17" t="s">
        <v>194</v>
      </c>
      <c r="B15" s="18" t="s">
        <v>195</v>
      </c>
      <c r="C15" s="18" t="s">
        <v>129</v>
      </c>
      <c r="D15" s="95">
        <v>3.25</v>
      </c>
      <c r="E15" s="96">
        <v>6</v>
      </c>
      <c r="F15" s="49">
        <f t="shared" ref="F15:F19" si="0">E15*D15</f>
        <v>19.5</v>
      </c>
      <c r="G15" s="46">
        <v>8.99</v>
      </c>
      <c r="H15" s="18"/>
      <c r="I15" s="23">
        <f t="shared" ref="I15:I19" si="1">H15*D15</f>
        <v>0</v>
      </c>
    </row>
    <row r="16" spans="1:11" s="16" customFormat="1" ht="25.5" customHeight="1">
      <c r="A16" s="17" t="s">
        <v>196</v>
      </c>
      <c r="B16" s="18" t="s">
        <v>197</v>
      </c>
      <c r="C16" s="18" t="s">
        <v>130</v>
      </c>
      <c r="D16" s="95">
        <v>3.25</v>
      </c>
      <c r="E16" s="96">
        <v>6</v>
      </c>
      <c r="F16" s="49">
        <f t="shared" si="0"/>
        <v>19.5</v>
      </c>
      <c r="G16" s="46">
        <v>8.99</v>
      </c>
      <c r="H16" s="18"/>
      <c r="I16" s="23">
        <f t="shared" si="1"/>
        <v>0</v>
      </c>
    </row>
    <row r="17" spans="1:9" s="16" customFormat="1" ht="25.5" customHeight="1">
      <c r="A17" s="17" t="s">
        <v>198</v>
      </c>
      <c r="B17" s="18" t="s">
        <v>199</v>
      </c>
      <c r="C17" s="18" t="s">
        <v>131</v>
      </c>
      <c r="D17" s="95">
        <v>6.5</v>
      </c>
      <c r="E17" s="96">
        <v>4</v>
      </c>
      <c r="F17" s="49">
        <f t="shared" si="0"/>
        <v>26</v>
      </c>
      <c r="G17" s="46">
        <v>16.989999999999998</v>
      </c>
      <c r="H17" s="18"/>
      <c r="I17" s="23">
        <f t="shared" si="1"/>
        <v>0</v>
      </c>
    </row>
    <row r="18" spans="1:9" s="16" customFormat="1" ht="25.5" customHeight="1">
      <c r="A18" s="17" t="s">
        <v>200</v>
      </c>
      <c r="B18" s="18" t="s">
        <v>201</v>
      </c>
      <c r="C18" s="18" t="s">
        <v>132</v>
      </c>
      <c r="D18" s="95">
        <v>13.5</v>
      </c>
      <c r="E18" s="96">
        <v>1</v>
      </c>
      <c r="F18" s="49">
        <f t="shared" si="0"/>
        <v>13.5</v>
      </c>
      <c r="G18" s="46">
        <v>32.99</v>
      </c>
      <c r="H18" s="18"/>
      <c r="I18" s="23">
        <f t="shared" si="1"/>
        <v>0</v>
      </c>
    </row>
    <row r="19" spans="1:9" s="16" customFormat="1" ht="25.5" customHeight="1">
      <c r="A19" s="213" t="s">
        <v>202</v>
      </c>
      <c r="B19" s="214" t="s">
        <v>203</v>
      </c>
      <c r="C19" s="201" t="s">
        <v>133</v>
      </c>
      <c r="D19" s="215">
        <v>6</v>
      </c>
      <c r="E19" s="216">
        <v>4</v>
      </c>
      <c r="F19" s="217">
        <f t="shared" si="0"/>
        <v>24</v>
      </c>
      <c r="G19" s="203">
        <v>13.99</v>
      </c>
      <c r="H19" s="201"/>
      <c r="I19" s="218">
        <f t="shared" si="1"/>
        <v>0</v>
      </c>
    </row>
  </sheetData>
  <sheetProtection formatCells="0" formatRows="0" insertRows="0" deleteRows="0"/>
  <mergeCells count="1">
    <mergeCell ref="A9:B9"/>
  </mergeCells>
  <conditionalFormatting sqref="B14:B19 F14:F19 H14:H19">
    <cfRule type="notContainsBlanks" dxfId="8" priority="9">
      <formula>LEN(TRIM(B14))&gt;0</formula>
    </cfRule>
  </conditionalFormatting>
  <conditionalFormatting sqref="I14:I19">
    <cfRule type="notContainsBlanks" dxfId="7" priority="7">
      <formula>LEN(TRIM(I14))&gt;0</formula>
    </cfRule>
  </conditionalFormatting>
  <conditionalFormatting sqref="A14:A19">
    <cfRule type="notContainsBlanks" dxfId="6" priority="5">
      <formula>LEN(TRIM(A14))&gt;0</formula>
    </cfRule>
  </conditionalFormatting>
  <conditionalFormatting sqref="C14:C19">
    <cfRule type="notContainsBlanks" dxfId="5" priority="4">
      <formula>LEN(TRIM(C14))&gt;0</formula>
    </cfRule>
  </conditionalFormatting>
  <conditionalFormatting sqref="G14:G19">
    <cfRule type="notContainsBlanks" dxfId="4" priority="3">
      <formula>LEN(TRIM(G14))&gt;0</formula>
    </cfRule>
  </conditionalFormatting>
  <conditionalFormatting sqref="D14:D19">
    <cfRule type="notContainsBlanks" dxfId="3" priority="2">
      <formula>LEN(TRIM(D14))&gt;0</formula>
    </cfRule>
  </conditionalFormatting>
  <conditionalFormatting sqref="E14:E19">
    <cfRule type="notContainsBlanks" dxfId="2" priority="1">
      <formula>LEN(TRIM(E14))&gt;0</formula>
    </cfRule>
  </conditionalFormatting>
  <printOptions horizontalCentered="1"/>
  <pageMargins left="0.2" right="0.2" top="0.25" bottom="0.5" header="0.3" footer="0.3"/>
  <pageSetup orientation="landscape" r:id="rId1"/>
  <headerFooter>
    <oddFooter>&amp;C&amp;"-,Regular"&amp;11&amp;A  &amp;F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24DFF6-4EE0-46C6-9B70-383FB29E51EA}">
  <dimension ref="A1:M18"/>
  <sheetViews>
    <sheetView showGridLines="0" view="pageBreakPreview" zoomScale="60" zoomScaleNormal="100" workbookViewId="0">
      <selection activeCell="M14" sqref="M14"/>
    </sheetView>
  </sheetViews>
  <sheetFormatPr defaultRowHeight="15"/>
  <cols>
    <col min="1" max="1" width="11.77734375" style="3" customWidth="1"/>
    <col min="2" max="2" width="26" style="1" customWidth="1"/>
    <col min="3" max="3" width="13.5546875" style="1" bestFit="1" customWidth="1"/>
    <col min="4" max="4" width="8.88671875" style="2"/>
    <col min="5" max="5" width="9" style="21" bestFit="1" customWidth="1"/>
    <col min="6" max="6" width="9" style="30" bestFit="1" customWidth="1"/>
    <col min="7" max="7" width="8.88671875" style="4"/>
    <col min="8" max="8" width="8.88671875" style="97"/>
    <col min="9" max="9" width="8.88671875" style="21"/>
    <col min="10" max="10" width="4.77734375" style="5" customWidth="1"/>
    <col min="11" max="16384" width="8.88671875" style="5"/>
  </cols>
  <sheetData>
    <row r="1" spans="1:13" ht="44.25" customHeight="1" thickBot="1">
      <c r="I1" s="98" t="s">
        <v>246</v>
      </c>
      <c r="K1" s="92"/>
    </row>
    <row r="2" spans="1:13" ht="27" customHeight="1" thickTop="1">
      <c r="A2" s="328" t="s">
        <v>250</v>
      </c>
      <c r="B2" s="329"/>
      <c r="C2" s="24" t="s">
        <v>57</v>
      </c>
      <c r="D2" s="10"/>
      <c r="E2" s="10"/>
      <c r="F2" s="47" t="s">
        <v>62</v>
      </c>
      <c r="G2" s="9"/>
      <c r="H2" s="99"/>
      <c r="I2" s="9"/>
    </row>
    <row r="3" spans="1:13" ht="27" customHeight="1">
      <c r="A3" s="330" t="s">
        <v>247</v>
      </c>
      <c r="B3" s="331"/>
      <c r="C3" s="24" t="s">
        <v>58</v>
      </c>
      <c r="D3" s="10"/>
      <c r="E3" s="10"/>
      <c r="F3" s="47" t="s">
        <v>63</v>
      </c>
      <c r="G3" s="9"/>
      <c r="H3" s="99"/>
      <c r="I3" s="9"/>
    </row>
    <row r="4" spans="1:13" ht="27" customHeight="1">
      <c r="A4" s="330" t="s">
        <v>248</v>
      </c>
      <c r="B4" s="331"/>
      <c r="C4" s="24" t="s">
        <v>59</v>
      </c>
      <c r="D4" s="10"/>
      <c r="E4" s="10"/>
      <c r="F4" s="48" t="s">
        <v>64</v>
      </c>
      <c r="G4" s="9"/>
      <c r="H4" s="99"/>
      <c r="I4" s="9"/>
    </row>
    <row r="5" spans="1:13" ht="27" customHeight="1">
      <c r="A5" s="330" t="s">
        <v>249</v>
      </c>
      <c r="B5" s="331"/>
      <c r="C5" s="24" t="s">
        <v>60</v>
      </c>
      <c r="D5" s="10"/>
      <c r="E5" s="10"/>
      <c r="F5" s="47" t="s">
        <v>65</v>
      </c>
      <c r="G5" s="9"/>
      <c r="H5" s="99"/>
      <c r="I5" s="9"/>
    </row>
    <row r="6" spans="1:13" ht="27" customHeight="1">
      <c r="A6" s="330"/>
      <c r="B6" s="331"/>
      <c r="C6" s="24" t="s">
        <v>61</v>
      </c>
      <c r="D6" s="10"/>
      <c r="E6" s="10"/>
      <c r="F6" s="47" t="s">
        <v>66</v>
      </c>
      <c r="G6" s="9"/>
      <c r="H6" s="99"/>
      <c r="I6" s="9"/>
    </row>
    <row r="7" spans="1:13" ht="15.75" thickBot="1">
      <c r="A7" s="326"/>
      <c r="B7" s="327"/>
      <c r="C7" s="6"/>
      <c r="D7" s="7"/>
      <c r="E7" s="42"/>
      <c r="I7" s="4"/>
    </row>
    <row r="8" spans="1:13" ht="15.75" thickTop="1">
      <c r="A8" s="8"/>
      <c r="B8" s="6"/>
      <c r="C8" s="6"/>
      <c r="D8" s="7"/>
      <c r="E8" s="42"/>
    </row>
    <row r="9" spans="1:13" ht="15.75" thickBot="1">
      <c r="A9" s="332"/>
      <c r="B9" s="332"/>
      <c r="C9" s="6"/>
      <c r="D9" s="7"/>
      <c r="E9" s="42"/>
    </row>
    <row r="10" spans="1:13" ht="18.75" customHeight="1" thickTop="1">
      <c r="A10" s="309" t="s">
        <v>392</v>
      </c>
      <c r="B10" s="310"/>
      <c r="C10" s="310"/>
      <c r="D10" s="310"/>
      <c r="E10" s="310"/>
      <c r="F10" s="310"/>
      <c r="G10" s="311"/>
      <c r="H10" s="271" t="s">
        <v>5</v>
      </c>
      <c r="I10" s="272" t="s">
        <v>5</v>
      </c>
    </row>
    <row r="11" spans="1:13" ht="18.75" customHeight="1">
      <c r="A11" s="312"/>
      <c r="B11" s="313"/>
      <c r="C11" s="313"/>
      <c r="D11" s="313"/>
      <c r="E11" s="313"/>
      <c r="F11" s="313"/>
      <c r="G11" s="314"/>
      <c r="H11" s="273" t="s">
        <v>7</v>
      </c>
      <c r="I11" s="274" t="s">
        <v>6</v>
      </c>
    </row>
    <row r="12" spans="1:13" ht="18.75" customHeight="1" thickBot="1">
      <c r="A12" s="315"/>
      <c r="B12" s="316"/>
      <c r="C12" s="316"/>
      <c r="D12" s="316"/>
      <c r="E12" s="316"/>
      <c r="F12" s="316"/>
      <c r="G12" s="317"/>
      <c r="H12" s="275">
        <f>SUM(H14)</f>
        <v>0</v>
      </c>
      <c r="I12" s="281">
        <f>SUM(I14:I14)</f>
        <v>0</v>
      </c>
    </row>
    <row r="13" spans="1:13" s="199" customFormat="1" ht="24.75" thickTop="1">
      <c r="A13" s="244" t="s">
        <v>146</v>
      </c>
      <c r="B13" s="244" t="s">
        <v>0</v>
      </c>
      <c r="C13" s="244" t="s">
        <v>3</v>
      </c>
      <c r="D13" s="244" t="s">
        <v>1</v>
      </c>
      <c r="E13" s="245" t="s">
        <v>2</v>
      </c>
      <c r="F13" s="246" t="s">
        <v>137</v>
      </c>
      <c r="G13" s="256" t="s">
        <v>144</v>
      </c>
      <c r="H13" s="270" t="s">
        <v>7</v>
      </c>
      <c r="I13" s="245" t="s">
        <v>5</v>
      </c>
      <c r="M13" s="200"/>
    </row>
    <row r="14" spans="1:13" s="15" customFormat="1" ht="25.5" customHeight="1">
      <c r="A14" s="196" t="s">
        <v>385</v>
      </c>
      <c r="B14" s="101" t="s">
        <v>337</v>
      </c>
      <c r="C14" s="101" t="s">
        <v>338</v>
      </c>
      <c r="D14" s="100" t="s">
        <v>301</v>
      </c>
      <c r="E14" s="102">
        <v>11.99</v>
      </c>
      <c r="F14" s="103"/>
      <c r="G14" s="104"/>
      <c r="H14" s="105"/>
      <c r="I14" s="106">
        <f>H14*E14*(1-G14)</f>
        <v>0</v>
      </c>
      <c r="M14" s="27"/>
    </row>
    <row r="15" spans="1:13" hidden="1">
      <c r="A15" s="235"/>
      <c r="B15" s="236"/>
      <c r="C15" s="236"/>
      <c r="D15" s="237"/>
      <c r="E15" s="238"/>
      <c r="F15" s="103"/>
      <c r="G15" s="104"/>
      <c r="H15" s="105"/>
      <c r="I15" s="106">
        <f t="shared" ref="I15:I18" si="0">H15*E15*(1-G15)</f>
        <v>0</v>
      </c>
    </row>
    <row r="16" spans="1:13" hidden="1">
      <c r="A16" s="235"/>
      <c r="B16" s="236"/>
      <c r="C16" s="236"/>
      <c r="D16" s="237"/>
      <c r="E16" s="238"/>
      <c r="F16" s="103"/>
      <c r="G16" s="104"/>
      <c r="H16" s="105"/>
      <c r="I16" s="106">
        <f t="shared" si="0"/>
        <v>0</v>
      </c>
    </row>
    <row r="17" spans="1:9" hidden="1">
      <c r="A17" s="239"/>
      <c r="B17" s="236"/>
      <c r="C17" s="236"/>
      <c r="D17" s="237"/>
      <c r="E17" s="238"/>
      <c r="F17" s="240"/>
      <c r="G17" s="241"/>
      <c r="H17" s="242"/>
      <c r="I17" s="106">
        <f t="shared" si="0"/>
        <v>0</v>
      </c>
    </row>
    <row r="18" spans="1:9" hidden="1">
      <c r="A18" s="239"/>
      <c r="B18" s="236"/>
      <c r="C18" s="236"/>
      <c r="D18" s="237"/>
      <c r="E18" s="238"/>
      <c r="F18" s="240"/>
      <c r="G18" s="241"/>
      <c r="H18" s="242"/>
      <c r="I18" s="106">
        <f t="shared" si="0"/>
        <v>0</v>
      </c>
    </row>
  </sheetData>
  <sheetProtection formatCells="0" formatRows="0" insertRows="0" deleteRows="0"/>
  <mergeCells count="8">
    <mergeCell ref="A10:G12"/>
    <mergeCell ref="A7:B7"/>
    <mergeCell ref="A2:B2"/>
    <mergeCell ref="A3:B3"/>
    <mergeCell ref="A4:B4"/>
    <mergeCell ref="A5:B5"/>
    <mergeCell ref="A6:B6"/>
    <mergeCell ref="A9:B9"/>
  </mergeCells>
  <conditionalFormatting sqref="A14:I14 I17:I18 A15:A16 F15:I16">
    <cfRule type="notContainsBlanks" dxfId="1" priority="1">
      <formula>LEN(TRIM(A14))&gt;0</formula>
    </cfRule>
  </conditionalFormatting>
  <printOptions horizontalCentered="1"/>
  <pageMargins left="0.45" right="0.2" top="0.25" bottom="0.5" header="0.3" footer="0.3"/>
  <pageSetup orientation="landscape" r:id="rId1"/>
  <headerFooter>
    <oddFooter>&amp;C&amp;"-,Regular"&amp;11&amp;A  &amp;F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1E09D-7581-4A05-A534-207743BADEC5}">
  <dimension ref="A1:M113"/>
  <sheetViews>
    <sheetView showGridLines="0" tabSelected="1" view="pageBreakPreview" zoomScale="60" zoomScaleNormal="100" workbookViewId="0">
      <selection activeCell="J123" sqref="J123"/>
    </sheetView>
  </sheetViews>
  <sheetFormatPr defaultRowHeight="15"/>
  <cols>
    <col min="1" max="1" width="11.77734375" style="3" customWidth="1"/>
    <col min="2" max="2" width="26" style="1" customWidth="1"/>
    <col min="3" max="3" width="13.5546875" style="1" bestFit="1" customWidth="1"/>
    <col min="4" max="4" width="8.88671875" style="2"/>
    <col min="5" max="5" width="8.88671875" style="21" customWidth="1"/>
    <col min="6" max="6" width="8.88671875" style="30" customWidth="1"/>
    <col min="7" max="7" width="8.88671875" style="4"/>
    <col min="8" max="8" width="8.88671875" style="97"/>
    <col min="9" max="9" width="8.88671875" style="21"/>
    <col min="10" max="10" width="4.77734375" style="5" customWidth="1"/>
    <col min="11" max="11" width="32.5546875" style="5" bestFit="1" customWidth="1"/>
    <col min="12" max="16384" width="8.88671875" style="5"/>
  </cols>
  <sheetData>
    <row r="1" spans="1:13" ht="44.25" customHeight="1" thickBot="1">
      <c r="I1" s="98" t="s">
        <v>246</v>
      </c>
    </row>
    <row r="2" spans="1:13" ht="27" customHeight="1" thickTop="1">
      <c r="A2" s="328" t="s">
        <v>251</v>
      </c>
      <c r="B2" s="329"/>
      <c r="C2" s="24" t="s">
        <v>57</v>
      </c>
      <c r="D2" s="10"/>
      <c r="E2" s="10"/>
      <c r="F2" s="47" t="s">
        <v>62</v>
      </c>
      <c r="G2" s="9"/>
      <c r="H2" s="99"/>
      <c r="I2" s="9"/>
    </row>
    <row r="3" spans="1:13" ht="27" customHeight="1">
      <c r="A3" s="330" t="s">
        <v>252</v>
      </c>
      <c r="B3" s="331"/>
      <c r="C3" s="24" t="s">
        <v>58</v>
      </c>
      <c r="D3" s="10"/>
      <c r="E3" s="10"/>
      <c r="F3" s="47" t="s">
        <v>63</v>
      </c>
      <c r="G3" s="9"/>
      <c r="H3" s="99"/>
      <c r="I3" s="9"/>
    </row>
    <row r="4" spans="1:13" ht="27" customHeight="1">
      <c r="A4" s="330" t="s">
        <v>253</v>
      </c>
      <c r="B4" s="331"/>
      <c r="C4" s="24" t="s">
        <v>59</v>
      </c>
      <c r="D4" s="10"/>
      <c r="E4" s="10"/>
      <c r="F4" s="48" t="s">
        <v>64</v>
      </c>
      <c r="G4" s="9"/>
      <c r="H4" s="99"/>
      <c r="I4" s="9"/>
    </row>
    <row r="5" spans="1:13" ht="27" customHeight="1">
      <c r="A5" s="330" t="s">
        <v>254</v>
      </c>
      <c r="B5" s="331"/>
      <c r="C5" s="24" t="s">
        <v>60</v>
      </c>
      <c r="D5" s="10"/>
      <c r="E5" s="10"/>
      <c r="F5" s="47" t="s">
        <v>65</v>
      </c>
      <c r="G5" s="9"/>
      <c r="H5" s="99"/>
      <c r="I5" s="9"/>
    </row>
    <row r="6" spans="1:13" ht="27" customHeight="1">
      <c r="A6" s="339" t="s">
        <v>407</v>
      </c>
      <c r="B6" s="340"/>
      <c r="C6" s="24" t="s">
        <v>61</v>
      </c>
      <c r="D6" s="10"/>
      <c r="E6" s="10"/>
      <c r="F6" s="47" t="s">
        <v>66</v>
      </c>
      <c r="G6" s="9"/>
      <c r="H6" s="99"/>
      <c r="I6" s="9"/>
    </row>
    <row r="7" spans="1:13" ht="15.75" thickBot="1">
      <c r="A7" s="326"/>
      <c r="B7" s="327"/>
      <c r="C7" s="6"/>
      <c r="D7" s="7"/>
      <c r="E7" s="42"/>
      <c r="I7" s="4"/>
    </row>
    <row r="8" spans="1:13" ht="15.75" thickTop="1">
      <c r="A8" s="8"/>
      <c r="B8" s="6"/>
      <c r="C8" s="6"/>
      <c r="D8" s="7"/>
      <c r="E8" s="42"/>
    </row>
    <row r="9" spans="1:13" ht="15.75" thickBot="1">
      <c r="A9" s="332"/>
      <c r="B9" s="332"/>
      <c r="C9" s="6"/>
      <c r="D9" s="7"/>
      <c r="E9" s="42"/>
    </row>
    <row r="10" spans="1:13" ht="18.75" customHeight="1" thickTop="1">
      <c r="A10" s="309" t="s">
        <v>392</v>
      </c>
      <c r="B10" s="310"/>
      <c r="C10" s="310"/>
      <c r="D10" s="310"/>
      <c r="E10" s="310"/>
      <c r="F10" s="310"/>
      <c r="G10" s="311"/>
      <c r="H10" s="277" t="s">
        <v>5</v>
      </c>
      <c r="I10" s="278" t="s">
        <v>5</v>
      </c>
    </row>
    <row r="11" spans="1:13" ht="18.75" customHeight="1">
      <c r="A11" s="312"/>
      <c r="B11" s="313"/>
      <c r="C11" s="313"/>
      <c r="D11" s="313"/>
      <c r="E11" s="313"/>
      <c r="F11" s="313"/>
      <c r="G11" s="314"/>
      <c r="H11" s="279" t="s">
        <v>7</v>
      </c>
      <c r="I11" s="280" t="s">
        <v>6</v>
      </c>
    </row>
    <row r="12" spans="1:13" ht="18.75" customHeight="1" thickBot="1">
      <c r="A12" s="315"/>
      <c r="B12" s="316"/>
      <c r="C12" s="316"/>
      <c r="D12" s="316"/>
      <c r="E12" s="316"/>
      <c r="F12" s="316"/>
      <c r="G12" s="317"/>
      <c r="H12" s="275">
        <f>SUM(A31:A83)</f>
        <v>0</v>
      </c>
      <c r="I12" s="281">
        <f>SUM(I14:I83)</f>
        <v>0</v>
      </c>
    </row>
    <row r="13" spans="1:13" s="199" customFormat="1" ht="24.75" thickTop="1">
      <c r="A13" s="244" t="s">
        <v>362</v>
      </c>
      <c r="B13" s="244" t="s">
        <v>0</v>
      </c>
      <c r="C13" s="244" t="s">
        <v>3</v>
      </c>
      <c r="D13" s="244" t="s">
        <v>1</v>
      </c>
      <c r="E13" s="245" t="s">
        <v>2</v>
      </c>
      <c r="F13" s="246" t="s">
        <v>137</v>
      </c>
      <c r="G13" s="256" t="s">
        <v>144</v>
      </c>
      <c r="H13" s="270" t="s">
        <v>7</v>
      </c>
      <c r="I13" s="245" t="s">
        <v>5</v>
      </c>
      <c r="M13" s="200"/>
    </row>
    <row r="14" spans="1:13" s="15" customFormat="1" ht="25.5" customHeight="1">
      <c r="A14" s="302" t="s">
        <v>309</v>
      </c>
      <c r="B14" s="174" t="s">
        <v>310</v>
      </c>
      <c r="C14" s="233" t="s">
        <v>326</v>
      </c>
      <c r="D14" s="174" t="s">
        <v>31</v>
      </c>
      <c r="E14" s="234">
        <v>5.99</v>
      </c>
      <c r="F14" s="103"/>
      <c r="G14" s="104">
        <v>0.48</v>
      </c>
      <c r="H14" s="105"/>
      <c r="I14" s="106">
        <f>H14*E14*(1-G14)</f>
        <v>0</v>
      </c>
      <c r="M14" s="27"/>
    </row>
    <row r="15" spans="1:13" s="15" customFormat="1" ht="25.5" customHeight="1">
      <c r="A15" s="302" t="s">
        <v>317</v>
      </c>
      <c r="B15" s="174" t="s">
        <v>318</v>
      </c>
      <c r="C15" s="233" t="s">
        <v>326</v>
      </c>
      <c r="D15" s="174" t="s">
        <v>31</v>
      </c>
      <c r="E15" s="234">
        <v>5.99</v>
      </c>
      <c r="F15" s="103"/>
      <c r="G15" s="104">
        <v>0.48</v>
      </c>
      <c r="H15" s="105"/>
      <c r="I15" s="106">
        <f>H15*E15*(1-G15)</f>
        <v>0</v>
      </c>
    </row>
    <row r="16" spans="1:13" s="15" customFormat="1" ht="25.5" customHeight="1">
      <c r="A16" s="302" t="s">
        <v>311</v>
      </c>
      <c r="B16" s="174" t="s">
        <v>312</v>
      </c>
      <c r="C16" s="233" t="s">
        <v>326</v>
      </c>
      <c r="D16" s="174" t="s">
        <v>31</v>
      </c>
      <c r="E16" s="234">
        <v>5.99</v>
      </c>
      <c r="F16" s="103"/>
      <c r="G16" s="104">
        <v>0.48</v>
      </c>
      <c r="H16" s="105"/>
      <c r="I16" s="106">
        <f t="shared" ref="I16:I69" si="0">H16*E16*(1-G16)</f>
        <v>0</v>
      </c>
    </row>
    <row r="17" spans="1:11" s="15" customFormat="1" ht="25.5" customHeight="1">
      <c r="A17" s="302" t="s">
        <v>313</v>
      </c>
      <c r="B17" s="174" t="s">
        <v>314</v>
      </c>
      <c r="C17" s="233" t="s">
        <v>326</v>
      </c>
      <c r="D17" s="174" t="s">
        <v>31</v>
      </c>
      <c r="E17" s="234">
        <v>11.99</v>
      </c>
      <c r="F17" s="103"/>
      <c r="G17" s="104">
        <v>0.48</v>
      </c>
      <c r="H17" s="105"/>
      <c r="I17" s="106">
        <f t="shared" si="0"/>
        <v>0</v>
      </c>
    </row>
    <row r="18" spans="1:11" s="15" customFormat="1" ht="25.5" customHeight="1">
      <c r="A18" s="302" t="s">
        <v>315</v>
      </c>
      <c r="B18" s="174" t="s">
        <v>316</v>
      </c>
      <c r="C18" s="233" t="s">
        <v>326</v>
      </c>
      <c r="D18" s="174" t="s">
        <v>31</v>
      </c>
      <c r="E18" s="234">
        <v>11.99</v>
      </c>
      <c r="F18" s="103"/>
      <c r="G18" s="104">
        <v>0.48</v>
      </c>
      <c r="H18" s="105"/>
      <c r="I18" s="106">
        <f t="shared" si="0"/>
        <v>0</v>
      </c>
      <c r="K18" s="28"/>
    </row>
    <row r="19" spans="1:11" s="15" customFormat="1" ht="25.5" customHeight="1">
      <c r="A19" s="303" t="s">
        <v>323</v>
      </c>
      <c r="B19" s="209" t="s">
        <v>324</v>
      </c>
      <c r="C19" s="208" t="s">
        <v>326</v>
      </c>
      <c r="D19" s="209" t="s">
        <v>31</v>
      </c>
      <c r="E19" s="210">
        <v>11.99</v>
      </c>
      <c r="F19" s="165"/>
      <c r="G19" s="168">
        <v>0.48</v>
      </c>
      <c r="H19" s="211"/>
      <c r="I19" s="212">
        <f>H19*E19*(1-G19)</f>
        <v>0</v>
      </c>
    </row>
    <row r="20" spans="1:11" s="15" customFormat="1" ht="25.5" customHeight="1">
      <c r="A20" s="304" t="s">
        <v>319</v>
      </c>
      <c r="B20" s="166" t="s">
        <v>320</v>
      </c>
      <c r="C20" s="166" t="s">
        <v>325</v>
      </c>
      <c r="D20" s="166" t="s">
        <v>106</v>
      </c>
      <c r="E20" s="167">
        <v>29.99</v>
      </c>
      <c r="F20" s="172">
        <v>0.4</v>
      </c>
      <c r="G20" s="168">
        <v>0.65</v>
      </c>
      <c r="H20" s="105"/>
      <c r="I20" s="106">
        <f t="shared" si="0"/>
        <v>0</v>
      </c>
    </row>
    <row r="21" spans="1:11" s="15" customFormat="1" ht="25.5" customHeight="1">
      <c r="A21" s="304" t="s">
        <v>321</v>
      </c>
      <c r="B21" s="166" t="s">
        <v>322</v>
      </c>
      <c r="C21" s="166" t="s">
        <v>325</v>
      </c>
      <c r="D21" s="166" t="s">
        <v>106</v>
      </c>
      <c r="E21" s="167">
        <v>29.99</v>
      </c>
      <c r="F21" s="172">
        <v>0.4</v>
      </c>
      <c r="G21" s="104">
        <v>0.65</v>
      </c>
      <c r="H21" s="105"/>
      <c r="I21" s="106">
        <f t="shared" si="0"/>
        <v>0</v>
      </c>
    </row>
    <row r="22" spans="1:11" s="15" customFormat="1" ht="12.75" hidden="1">
      <c r="A22" s="107"/>
      <c r="B22" s="16"/>
      <c r="C22" s="16"/>
      <c r="D22" s="108"/>
      <c r="E22" s="109"/>
      <c r="F22" s="110"/>
      <c r="G22" s="111"/>
      <c r="H22" s="112"/>
      <c r="I22" s="113">
        <f t="shared" si="0"/>
        <v>0</v>
      </c>
    </row>
    <row r="23" spans="1:11" s="15" customFormat="1" ht="12.75" hidden="1">
      <c r="A23" s="107"/>
      <c r="B23" s="16"/>
      <c r="C23" s="16"/>
      <c r="D23" s="108"/>
      <c r="E23" s="109"/>
      <c r="F23" s="110"/>
      <c r="G23" s="111"/>
      <c r="H23" s="112"/>
      <c r="I23" s="113">
        <f t="shared" si="0"/>
        <v>0</v>
      </c>
    </row>
    <row r="24" spans="1:11" s="15" customFormat="1" ht="12.75" hidden="1">
      <c r="A24" s="107"/>
      <c r="B24" s="16"/>
      <c r="C24" s="16"/>
      <c r="D24" s="108"/>
      <c r="E24" s="109"/>
      <c r="F24" s="110"/>
      <c r="G24" s="111"/>
      <c r="H24" s="112"/>
      <c r="I24" s="113">
        <f t="shared" si="0"/>
        <v>0</v>
      </c>
    </row>
    <row r="25" spans="1:11" s="15" customFormat="1" ht="12.75" hidden="1">
      <c r="A25" s="107"/>
      <c r="B25" s="16"/>
      <c r="C25" s="16"/>
      <c r="D25" s="108"/>
      <c r="E25" s="109"/>
      <c r="F25" s="110"/>
      <c r="G25" s="111"/>
      <c r="H25" s="112"/>
      <c r="I25" s="113">
        <f t="shared" si="0"/>
        <v>0</v>
      </c>
    </row>
    <row r="26" spans="1:11" s="15" customFormat="1" ht="12.75" hidden="1">
      <c r="A26" s="107"/>
      <c r="B26" s="16"/>
      <c r="C26" s="16"/>
      <c r="D26" s="108"/>
      <c r="E26" s="109"/>
      <c r="F26" s="110"/>
      <c r="G26" s="111"/>
      <c r="H26" s="112"/>
      <c r="I26" s="113">
        <f t="shared" si="0"/>
        <v>0</v>
      </c>
    </row>
    <row r="27" spans="1:11" s="15" customFormat="1" ht="12.75" hidden="1">
      <c r="A27" s="107"/>
      <c r="B27" s="16"/>
      <c r="C27" s="16"/>
      <c r="D27" s="108"/>
      <c r="E27" s="109"/>
      <c r="F27" s="110"/>
      <c r="G27" s="111"/>
      <c r="H27" s="112"/>
      <c r="I27" s="113">
        <f t="shared" si="0"/>
        <v>0</v>
      </c>
    </row>
    <row r="28" spans="1:11" s="15" customFormat="1" ht="12.75" hidden="1">
      <c r="A28" s="107"/>
      <c r="B28" s="16"/>
      <c r="C28" s="16"/>
      <c r="D28" s="108"/>
      <c r="E28" s="109"/>
      <c r="F28" s="110"/>
      <c r="G28" s="111"/>
      <c r="H28" s="112"/>
      <c r="I28" s="113">
        <f t="shared" si="0"/>
        <v>0</v>
      </c>
    </row>
    <row r="29" spans="1:11" s="15" customFormat="1" ht="12.75" hidden="1">
      <c r="A29" s="107"/>
      <c r="B29" s="16"/>
      <c r="C29" s="16"/>
      <c r="D29" s="108"/>
      <c r="E29" s="109"/>
      <c r="F29" s="110"/>
      <c r="G29" s="111"/>
      <c r="H29" s="112"/>
      <c r="I29" s="113">
        <f t="shared" si="0"/>
        <v>0</v>
      </c>
    </row>
    <row r="30" spans="1:11" s="15" customFormat="1" ht="12.75" hidden="1">
      <c r="A30" s="107"/>
      <c r="B30" s="16"/>
      <c r="C30" s="16"/>
      <c r="D30" s="108"/>
      <c r="E30" s="109"/>
      <c r="F30" s="110"/>
      <c r="G30" s="111"/>
      <c r="H30" s="112"/>
      <c r="I30" s="113">
        <f t="shared" si="0"/>
        <v>0</v>
      </c>
    </row>
    <row r="31" spans="1:11" s="15" customFormat="1" ht="12.75" hidden="1">
      <c r="A31" s="107"/>
      <c r="B31" s="16"/>
      <c r="C31" s="16"/>
      <c r="D31" s="108"/>
      <c r="E31" s="109"/>
      <c r="F31" s="110"/>
      <c r="G31" s="111"/>
      <c r="H31" s="112"/>
      <c r="I31" s="113">
        <f t="shared" si="0"/>
        <v>0</v>
      </c>
    </row>
    <row r="32" spans="1:11" s="15" customFormat="1" ht="12.75" hidden="1">
      <c r="A32" s="107"/>
      <c r="B32" s="16"/>
      <c r="C32" s="16"/>
      <c r="D32" s="108"/>
      <c r="E32" s="109"/>
      <c r="F32" s="110"/>
      <c r="G32" s="111"/>
      <c r="H32" s="112"/>
      <c r="I32" s="113">
        <f t="shared" si="0"/>
        <v>0</v>
      </c>
    </row>
    <row r="33" spans="1:9" s="15" customFormat="1" ht="12.75" hidden="1">
      <c r="A33" s="107"/>
      <c r="B33" s="16"/>
      <c r="C33" s="16"/>
      <c r="D33" s="108"/>
      <c r="E33" s="109"/>
      <c r="F33" s="110"/>
      <c r="G33" s="111"/>
      <c r="H33" s="112"/>
      <c r="I33" s="113">
        <f t="shared" si="0"/>
        <v>0</v>
      </c>
    </row>
    <row r="34" spans="1:9" s="15" customFormat="1" ht="12.75" hidden="1">
      <c r="A34" s="107"/>
      <c r="B34" s="16"/>
      <c r="C34" s="16"/>
      <c r="D34" s="108"/>
      <c r="E34" s="109"/>
      <c r="F34" s="110"/>
      <c r="G34" s="111"/>
      <c r="H34" s="112"/>
      <c r="I34" s="113">
        <f t="shared" si="0"/>
        <v>0</v>
      </c>
    </row>
    <row r="35" spans="1:9" s="15" customFormat="1" ht="12.75" hidden="1">
      <c r="A35" s="107"/>
      <c r="B35" s="16"/>
      <c r="C35" s="16"/>
      <c r="D35" s="108"/>
      <c r="E35" s="109"/>
      <c r="F35" s="110"/>
      <c r="G35" s="111"/>
      <c r="H35" s="112"/>
      <c r="I35" s="113">
        <f t="shared" si="0"/>
        <v>0</v>
      </c>
    </row>
    <row r="36" spans="1:9" s="15" customFormat="1" ht="12.75" hidden="1">
      <c r="A36" s="107"/>
      <c r="B36" s="16"/>
      <c r="C36" s="16"/>
      <c r="D36" s="108"/>
      <c r="E36" s="109"/>
      <c r="F36" s="110"/>
      <c r="G36" s="111"/>
      <c r="H36" s="112"/>
      <c r="I36" s="113">
        <f t="shared" si="0"/>
        <v>0</v>
      </c>
    </row>
    <row r="37" spans="1:9" s="15" customFormat="1" ht="12.75" hidden="1">
      <c r="A37" s="107"/>
      <c r="B37" s="16"/>
      <c r="C37" s="16"/>
      <c r="D37" s="108"/>
      <c r="E37" s="109"/>
      <c r="F37" s="110"/>
      <c r="G37" s="111"/>
      <c r="H37" s="112"/>
      <c r="I37" s="113">
        <f t="shared" si="0"/>
        <v>0</v>
      </c>
    </row>
    <row r="38" spans="1:9" s="15" customFormat="1" ht="12.75" hidden="1">
      <c r="A38" s="107"/>
      <c r="B38" s="16"/>
      <c r="C38" s="16"/>
      <c r="D38" s="108"/>
      <c r="E38" s="109"/>
      <c r="F38" s="110"/>
      <c r="G38" s="111"/>
      <c r="H38" s="112"/>
      <c r="I38" s="113">
        <f t="shared" si="0"/>
        <v>0</v>
      </c>
    </row>
    <row r="39" spans="1:9" s="15" customFormat="1" ht="12.75" hidden="1">
      <c r="A39" s="107"/>
      <c r="B39" s="16"/>
      <c r="C39" s="16"/>
      <c r="D39" s="108"/>
      <c r="E39" s="109"/>
      <c r="F39" s="110"/>
      <c r="G39" s="111"/>
      <c r="H39" s="112"/>
      <c r="I39" s="113">
        <f t="shared" si="0"/>
        <v>0</v>
      </c>
    </row>
    <row r="40" spans="1:9" s="15" customFormat="1" ht="12.75" hidden="1">
      <c r="A40" s="107"/>
      <c r="B40" s="16"/>
      <c r="C40" s="16"/>
      <c r="D40" s="108"/>
      <c r="E40" s="109"/>
      <c r="F40" s="110"/>
      <c r="G40" s="111"/>
      <c r="H40" s="112"/>
      <c r="I40" s="113">
        <f t="shared" si="0"/>
        <v>0</v>
      </c>
    </row>
    <row r="41" spans="1:9" s="15" customFormat="1" ht="12.75" hidden="1">
      <c r="A41" s="107"/>
      <c r="B41" s="16"/>
      <c r="C41" s="16"/>
      <c r="D41" s="108"/>
      <c r="E41" s="109"/>
      <c r="F41" s="110"/>
      <c r="G41" s="111"/>
      <c r="H41" s="112"/>
      <c r="I41" s="113">
        <f t="shared" si="0"/>
        <v>0</v>
      </c>
    </row>
    <row r="42" spans="1:9" s="15" customFormat="1" ht="12.75" hidden="1">
      <c r="A42" s="107"/>
      <c r="B42" s="16"/>
      <c r="C42" s="16"/>
      <c r="D42" s="108"/>
      <c r="E42" s="109"/>
      <c r="F42" s="110"/>
      <c r="G42" s="111"/>
      <c r="H42" s="112"/>
      <c r="I42" s="113">
        <f t="shared" si="0"/>
        <v>0</v>
      </c>
    </row>
    <row r="43" spans="1:9" s="15" customFormat="1" ht="12.75" hidden="1">
      <c r="A43" s="107"/>
      <c r="B43" s="16"/>
      <c r="C43" s="16"/>
      <c r="D43" s="108"/>
      <c r="E43" s="109"/>
      <c r="F43" s="110"/>
      <c r="G43" s="111"/>
      <c r="H43" s="112"/>
      <c r="I43" s="113">
        <f t="shared" si="0"/>
        <v>0</v>
      </c>
    </row>
    <row r="44" spans="1:9" s="15" customFormat="1" ht="12.75" hidden="1">
      <c r="A44" s="107"/>
      <c r="B44" s="16"/>
      <c r="C44" s="16"/>
      <c r="D44" s="108"/>
      <c r="E44" s="109"/>
      <c r="F44" s="110"/>
      <c r="G44" s="111"/>
      <c r="H44" s="112"/>
      <c r="I44" s="113">
        <f t="shared" si="0"/>
        <v>0</v>
      </c>
    </row>
    <row r="45" spans="1:9" s="15" customFormat="1" ht="12.75" hidden="1">
      <c r="A45" s="107"/>
      <c r="B45" s="16"/>
      <c r="C45" s="16"/>
      <c r="D45" s="108"/>
      <c r="E45" s="109"/>
      <c r="F45" s="110"/>
      <c r="G45" s="111"/>
      <c r="H45" s="112"/>
      <c r="I45" s="113">
        <f t="shared" si="0"/>
        <v>0</v>
      </c>
    </row>
    <row r="46" spans="1:9" s="15" customFormat="1" ht="12.75" hidden="1">
      <c r="A46" s="107"/>
      <c r="B46" s="16"/>
      <c r="C46" s="16"/>
      <c r="D46" s="108"/>
      <c r="E46" s="109"/>
      <c r="F46" s="110"/>
      <c r="G46" s="111"/>
      <c r="H46" s="112"/>
      <c r="I46" s="113">
        <f t="shared" si="0"/>
        <v>0</v>
      </c>
    </row>
    <row r="47" spans="1:9" s="15" customFormat="1" ht="12.75" hidden="1">
      <c r="A47" s="107"/>
      <c r="B47" s="16"/>
      <c r="C47" s="16"/>
      <c r="D47" s="108"/>
      <c r="E47" s="109"/>
      <c r="F47" s="110"/>
      <c r="G47" s="111"/>
      <c r="H47" s="112"/>
      <c r="I47" s="113">
        <f t="shared" si="0"/>
        <v>0</v>
      </c>
    </row>
    <row r="48" spans="1:9" s="15" customFormat="1" ht="12.75" hidden="1">
      <c r="A48" s="107"/>
      <c r="B48" s="16"/>
      <c r="C48" s="16"/>
      <c r="D48" s="108"/>
      <c r="E48" s="109"/>
      <c r="F48" s="110"/>
      <c r="G48" s="111"/>
      <c r="H48" s="112"/>
      <c r="I48" s="113">
        <f t="shared" si="0"/>
        <v>0</v>
      </c>
    </row>
    <row r="49" spans="1:9" s="15" customFormat="1" ht="12.75" hidden="1">
      <c r="A49" s="107"/>
      <c r="B49" s="16"/>
      <c r="C49" s="16"/>
      <c r="D49" s="108"/>
      <c r="E49" s="109"/>
      <c r="F49" s="110"/>
      <c r="G49" s="111"/>
      <c r="H49" s="112"/>
      <c r="I49" s="113">
        <f t="shared" si="0"/>
        <v>0</v>
      </c>
    </row>
    <row r="50" spans="1:9" s="15" customFormat="1" ht="12.75" hidden="1">
      <c r="A50" s="107"/>
      <c r="B50" s="16"/>
      <c r="C50" s="16"/>
      <c r="D50" s="108"/>
      <c r="E50" s="109"/>
      <c r="F50" s="110"/>
      <c r="G50" s="111"/>
      <c r="H50" s="112"/>
      <c r="I50" s="113">
        <f t="shared" si="0"/>
        <v>0</v>
      </c>
    </row>
    <row r="51" spans="1:9" s="15" customFormat="1" ht="12.75" hidden="1">
      <c r="A51" s="107"/>
      <c r="B51" s="16"/>
      <c r="C51" s="16"/>
      <c r="D51" s="108"/>
      <c r="E51" s="109"/>
      <c r="F51" s="110"/>
      <c r="G51" s="111"/>
      <c r="H51" s="112"/>
      <c r="I51" s="113">
        <f t="shared" si="0"/>
        <v>0</v>
      </c>
    </row>
    <row r="52" spans="1:9" s="15" customFormat="1" ht="12.75" hidden="1">
      <c r="A52" s="107"/>
      <c r="B52" s="16"/>
      <c r="C52" s="16"/>
      <c r="D52" s="108"/>
      <c r="E52" s="109"/>
      <c r="F52" s="110"/>
      <c r="G52" s="111"/>
      <c r="H52" s="112"/>
      <c r="I52" s="113">
        <f t="shared" si="0"/>
        <v>0</v>
      </c>
    </row>
    <row r="53" spans="1:9" s="114" customFormat="1" ht="12.75" hidden="1">
      <c r="A53" s="107"/>
      <c r="B53" s="1"/>
      <c r="C53" s="1"/>
      <c r="D53" s="2"/>
      <c r="E53" s="21"/>
      <c r="F53" s="110"/>
      <c r="G53" s="111"/>
      <c r="H53" s="112"/>
      <c r="I53" s="113">
        <f t="shared" si="0"/>
        <v>0</v>
      </c>
    </row>
    <row r="54" spans="1:9" s="114" customFormat="1" ht="12.75" hidden="1">
      <c r="A54" s="107"/>
      <c r="B54" s="1"/>
      <c r="C54" s="1"/>
      <c r="D54" s="2"/>
      <c r="E54" s="21"/>
      <c r="F54" s="110"/>
      <c r="G54" s="111"/>
      <c r="H54" s="112"/>
      <c r="I54" s="113">
        <f t="shared" si="0"/>
        <v>0</v>
      </c>
    </row>
    <row r="55" spans="1:9" s="114" customFormat="1" ht="12.75" hidden="1">
      <c r="A55" s="107"/>
      <c r="B55" s="1"/>
      <c r="C55" s="1"/>
      <c r="D55" s="2"/>
      <c r="E55" s="21"/>
      <c r="F55" s="110"/>
      <c r="G55" s="111"/>
      <c r="H55" s="112"/>
      <c r="I55" s="113">
        <f t="shared" si="0"/>
        <v>0</v>
      </c>
    </row>
    <row r="56" spans="1:9" s="114" customFormat="1" ht="12.75" hidden="1">
      <c r="A56" s="107"/>
      <c r="B56" s="1"/>
      <c r="C56" s="1"/>
      <c r="D56" s="2"/>
      <c r="E56" s="21"/>
      <c r="F56" s="110"/>
      <c r="G56" s="111"/>
      <c r="H56" s="112"/>
      <c r="I56" s="113">
        <f t="shared" si="0"/>
        <v>0</v>
      </c>
    </row>
    <row r="57" spans="1:9" s="114" customFormat="1" ht="12.75" hidden="1">
      <c r="A57" s="107"/>
      <c r="B57" s="1"/>
      <c r="C57" s="1"/>
      <c r="D57" s="2"/>
      <c r="E57" s="21"/>
      <c r="F57" s="110"/>
      <c r="G57" s="111"/>
      <c r="H57" s="112"/>
      <c r="I57" s="113">
        <f t="shared" si="0"/>
        <v>0</v>
      </c>
    </row>
    <row r="58" spans="1:9" s="114" customFormat="1" ht="12.75" hidden="1">
      <c r="A58" s="107"/>
      <c r="B58" s="1"/>
      <c r="C58" s="1"/>
      <c r="D58" s="2"/>
      <c r="E58" s="21"/>
      <c r="F58" s="110"/>
      <c r="G58" s="111"/>
      <c r="H58" s="112"/>
      <c r="I58" s="113">
        <f t="shared" si="0"/>
        <v>0</v>
      </c>
    </row>
    <row r="59" spans="1:9" s="114" customFormat="1" ht="12.75" hidden="1">
      <c r="A59" s="107"/>
      <c r="B59" s="1"/>
      <c r="C59" s="1"/>
      <c r="D59" s="2"/>
      <c r="E59" s="21"/>
      <c r="F59" s="110"/>
      <c r="G59" s="111"/>
      <c r="H59" s="112"/>
      <c r="I59" s="113">
        <f t="shared" si="0"/>
        <v>0</v>
      </c>
    </row>
    <row r="60" spans="1:9" s="114" customFormat="1" ht="12.75" hidden="1">
      <c r="A60" s="107"/>
      <c r="B60" s="1"/>
      <c r="C60" s="1"/>
      <c r="D60" s="2"/>
      <c r="E60" s="21"/>
      <c r="F60" s="110"/>
      <c r="G60" s="111"/>
      <c r="H60" s="112"/>
      <c r="I60" s="113">
        <f t="shared" si="0"/>
        <v>0</v>
      </c>
    </row>
    <row r="61" spans="1:9" s="114" customFormat="1" ht="12.75" hidden="1">
      <c r="A61" s="107"/>
      <c r="B61" s="1"/>
      <c r="C61" s="1"/>
      <c r="D61" s="2"/>
      <c r="E61" s="21"/>
      <c r="F61" s="110"/>
      <c r="G61" s="111"/>
      <c r="H61" s="112"/>
      <c r="I61" s="113">
        <f t="shared" si="0"/>
        <v>0</v>
      </c>
    </row>
    <row r="62" spans="1:9" s="114" customFormat="1" ht="12.75" hidden="1">
      <c r="A62" s="107"/>
      <c r="B62" s="1"/>
      <c r="C62" s="1"/>
      <c r="D62" s="2"/>
      <c r="E62" s="21"/>
      <c r="F62" s="110"/>
      <c r="G62" s="111"/>
      <c r="H62" s="112"/>
      <c r="I62" s="113">
        <f t="shared" si="0"/>
        <v>0</v>
      </c>
    </row>
    <row r="63" spans="1:9" s="114" customFormat="1" ht="12.75" hidden="1">
      <c r="A63" s="107"/>
      <c r="B63" s="1"/>
      <c r="C63" s="1"/>
      <c r="D63" s="2"/>
      <c r="E63" s="21"/>
      <c r="F63" s="110"/>
      <c r="G63" s="111"/>
      <c r="H63" s="112"/>
      <c r="I63" s="113">
        <f t="shared" si="0"/>
        <v>0</v>
      </c>
    </row>
    <row r="64" spans="1:9" s="114" customFormat="1" ht="12.75" hidden="1">
      <c r="A64" s="107"/>
      <c r="B64" s="1"/>
      <c r="C64" s="1"/>
      <c r="D64" s="2"/>
      <c r="E64" s="21"/>
      <c r="F64" s="110"/>
      <c r="G64" s="111"/>
      <c r="H64" s="112"/>
      <c r="I64" s="113">
        <f t="shared" si="0"/>
        <v>0</v>
      </c>
    </row>
    <row r="65" spans="1:9" s="114" customFormat="1" ht="12.75" hidden="1">
      <c r="A65" s="107"/>
      <c r="B65" s="1"/>
      <c r="C65" s="1"/>
      <c r="D65" s="2"/>
      <c r="E65" s="21"/>
      <c r="F65" s="110"/>
      <c r="G65" s="111"/>
      <c r="H65" s="112"/>
      <c r="I65" s="113">
        <f t="shared" si="0"/>
        <v>0</v>
      </c>
    </row>
    <row r="66" spans="1:9" s="114" customFormat="1" ht="12.75" hidden="1">
      <c r="A66" s="107"/>
      <c r="B66" s="1"/>
      <c r="C66" s="1"/>
      <c r="D66" s="2"/>
      <c r="E66" s="21"/>
      <c r="F66" s="110"/>
      <c r="G66" s="111"/>
      <c r="H66" s="112"/>
      <c r="I66" s="113">
        <f t="shared" si="0"/>
        <v>0</v>
      </c>
    </row>
    <row r="67" spans="1:9" s="114" customFormat="1" ht="12.75" hidden="1">
      <c r="A67" s="107"/>
      <c r="B67" s="1"/>
      <c r="C67" s="1"/>
      <c r="D67" s="2"/>
      <c r="E67" s="21"/>
      <c r="F67" s="110"/>
      <c r="G67" s="111"/>
      <c r="H67" s="112"/>
      <c r="I67" s="113">
        <f t="shared" si="0"/>
        <v>0</v>
      </c>
    </row>
    <row r="68" spans="1:9" s="114" customFormat="1" ht="12.75" hidden="1">
      <c r="A68" s="107"/>
      <c r="B68" s="1"/>
      <c r="C68" s="1"/>
      <c r="D68" s="2"/>
      <c r="E68" s="21"/>
      <c r="F68" s="110"/>
      <c r="G68" s="111"/>
      <c r="H68" s="112"/>
      <c r="I68" s="113">
        <f t="shared" si="0"/>
        <v>0</v>
      </c>
    </row>
    <row r="69" spans="1:9" s="114" customFormat="1" ht="12.75" hidden="1">
      <c r="A69" s="107"/>
      <c r="B69" s="1"/>
      <c r="C69" s="1"/>
      <c r="D69" s="2"/>
      <c r="E69" s="21"/>
      <c r="F69" s="110"/>
      <c r="G69" s="111"/>
      <c r="H69" s="112"/>
      <c r="I69" s="113">
        <f t="shared" si="0"/>
        <v>0</v>
      </c>
    </row>
    <row r="70" spans="1:9" s="114" customFormat="1" ht="12.75" hidden="1">
      <c r="A70" s="107"/>
      <c r="B70" s="1"/>
      <c r="C70" s="1"/>
      <c r="D70" s="2"/>
      <c r="E70" s="21"/>
      <c r="F70" s="110"/>
      <c r="G70" s="111"/>
      <c r="H70" s="112"/>
      <c r="I70" s="113">
        <f t="shared" ref="I70:I104" si="1">H70*E70*(1-G70)</f>
        <v>0</v>
      </c>
    </row>
    <row r="71" spans="1:9" s="114" customFormat="1" ht="12.75" hidden="1">
      <c r="A71" s="107"/>
      <c r="B71" s="1"/>
      <c r="C71" s="1"/>
      <c r="D71" s="2"/>
      <c r="E71" s="21"/>
      <c r="F71" s="110"/>
      <c r="G71" s="111"/>
      <c r="H71" s="112"/>
      <c r="I71" s="113">
        <f t="shared" si="1"/>
        <v>0</v>
      </c>
    </row>
    <row r="72" spans="1:9" s="114" customFormat="1" ht="12.75" hidden="1">
      <c r="A72" s="107"/>
      <c r="B72" s="1"/>
      <c r="C72" s="1"/>
      <c r="D72" s="2"/>
      <c r="E72" s="21"/>
      <c r="F72" s="110"/>
      <c r="G72" s="111"/>
      <c r="H72" s="112"/>
      <c r="I72" s="113">
        <f t="shared" si="1"/>
        <v>0</v>
      </c>
    </row>
    <row r="73" spans="1:9" s="114" customFormat="1" ht="12.75" hidden="1">
      <c r="A73" s="107"/>
      <c r="B73" s="1"/>
      <c r="C73" s="1"/>
      <c r="D73" s="2"/>
      <c r="E73" s="21"/>
      <c r="F73" s="110"/>
      <c r="G73" s="111"/>
      <c r="H73" s="112"/>
      <c r="I73" s="113">
        <f t="shared" si="1"/>
        <v>0</v>
      </c>
    </row>
    <row r="74" spans="1:9" s="114" customFormat="1" ht="12.75" hidden="1">
      <c r="A74" s="107"/>
      <c r="B74" s="1"/>
      <c r="C74" s="1"/>
      <c r="D74" s="2"/>
      <c r="E74" s="21"/>
      <c r="F74" s="110"/>
      <c r="G74" s="111"/>
      <c r="H74" s="112"/>
      <c r="I74" s="113">
        <f t="shared" si="1"/>
        <v>0</v>
      </c>
    </row>
    <row r="75" spans="1:9" s="114" customFormat="1" ht="12.75" hidden="1">
      <c r="A75" s="107"/>
      <c r="B75" s="1"/>
      <c r="C75" s="1"/>
      <c r="D75" s="2"/>
      <c r="E75" s="21"/>
      <c r="F75" s="110"/>
      <c r="G75" s="111"/>
      <c r="H75" s="112"/>
      <c r="I75" s="113">
        <f t="shared" si="1"/>
        <v>0</v>
      </c>
    </row>
    <row r="76" spans="1:9" hidden="1">
      <c r="A76" s="107"/>
      <c r="F76" s="110"/>
      <c r="G76" s="111"/>
      <c r="H76" s="112"/>
      <c r="I76" s="113">
        <f t="shared" si="1"/>
        <v>0</v>
      </c>
    </row>
    <row r="77" spans="1:9" hidden="1">
      <c r="A77" s="107"/>
      <c r="F77" s="110"/>
      <c r="G77" s="111"/>
      <c r="H77" s="112"/>
      <c r="I77" s="113">
        <f t="shared" si="1"/>
        <v>0</v>
      </c>
    </row>
    <row r="78" spans="1:9" hidden="1">
      <c r="A78" s="107"/>
      <c r="F78" s="110"/>
      <c r="G78" s="111"/>
      <c r="H78" s="112"/>
      <c r="I78" s="113">
        <f t="shared" si="1"/>
        <v>0</v>
      </c>
    </row>
    <row r="79" spans="1:9" hidden="1">
      <c r="A79" s="107"/>
      <c r="F79" s="110"/>
      <c r="G79" s="111"/>
      <c r="H79" s="112"/>
      <c r="I79" s="113">
        <f t="shared" si="1"/>
        <v>0</v>
      </c>
    </row>
    <row r="80" spans="1:9" hidden="1">
      <c r="A80" s="107"/>
      <c r="F80" s="110"/>
      <c r="G80" s="111"/>
      <c r="H80" s="112"/>
      <c r="I80" s="113">
        <f t="shared" si="1"/>
        <v>0</v>
      </c>
    </row>
    <row r="81" spans="1:9" hidden="1">
      <c r="A81" s="107"/>
      <c r="F81" s="110"/>
      <c r="G81" s="111"/>
      <c r="H81" s="112"/>
      <c r="I81" s="113">
        <f t="shared" si="1"/>
        <v>0</v>
      </c>
    </row>
    <row r="82" spans="1:9" hidden="1">
      <c r="A82" s="107"/>
      <c r="F82" s="110"/>
      <c r="G82" s="111"/>
      <c r="H82" s="112"/>
      <c r="I82" s="113">
        <f t="shared" si="1"/>
        <v>0</v>
      </c>
    </row>
    <row r="83" spans="1:9" hidden="1">
      <c r="A83" s="107"/>
      <c r="F83" s="110"/>
      <c r="G83" s="111"/>
      <c r="H83" s="112"/>
      <c r="I83" s="113">
        <f t="shared" si="1"/>
        <v>0</v>
      </c>
    </row>
    <row r="84" spans="1:9" hidden="1">
      <c r="A84" s="107"/>
      <c r="F84" s="110"/>
      <c r="G84" s="111"/>
      <c r="H84" s="112"/>
      <c r="I84" s="113">
        <f t="shared" si="1"/>
        <v>0</v>
      </c>
    </row>
    <row r="85" spans="1:9" hidden="1">
      <c r="A85" s="107"/>
      <c r="F85" s="110"/>
      <c r="G85" s="111"/>
      <c r="H85" s="112"/>
      <c r="I85" s="113">
        <f t="shared" si="1"/>
        <v>0</v>
      </c>
    </row>
    <row r="86" spans="1:9" hidden="1">
      <c r="A86" s="107"/>
      <c r="F86" s="110"/>
      <c r="G86" s="111"/>
      <c r="H86" s="112"/>
      <c r="I86" s="113">
        <f t="shared" si="1"/>
        <v>0</v>
      </c>
    </row>
    <row r="87" spans="1:9" hidden="1">
      <c r="A87" s="107"/>
      <c r="F87" s="110"/>
      <c r="G87" s="111"/>
      <c r="H87" s="112"/>
      <c r="I87" s="113">
        <f t="shared" si="1"/>
        <v>0</v>
      </c>
    </row>
    <row r="88" spans="1:9" hidden="1">
      <c r="A88" s="107"/>
      <c r="F88" s="110"/>
      <c r="G88" s="111"/>
      <c r="H88" s="112"/>
      <c r="I88" s="113">
        <f t="shared" si="1"/>
        <v>0</v>
      </c>
    </row>
    <row r="89" spans="1:9" hidden="1">
      <c r="A89" s="107"/>
      <c r="F89" s="110"/>
      <c r="G89" s="111"/>
      <c r="H89" s="112"/>
      <c r="I89" s="113">
        <f t="shared" si="1"/>
        <v>0</v>
      </c>
    </row>
    <row r="90" spans="1:9" hidden="1">
      <c r="A90" s="107"/>
      <c r="F90" s="110"/>
      <c r="G90" s="111"/>
      <c r="H90" s="112"/>
      <c r="I90" s="113">
        <f t="shared" si="1"/>
        <v>0</v>
      </c>
    </row>
    <row r="91" spans="1:9" hidden="1">
      <c r="A91" s="107"/>
      <c r="F91" s="110"/>
      <c r="G91" s="111"/>
      <c r="H91" s="112"/>
      <c r="I91" s="113">
        <f t="shared" si="1"/>
        <v>0</v>
      </c>
    </row>
    <row r="92" spans="1:9" hidden="1">
      <c r="A92" s="107"/>
      <c r="F92" s="110"/>
      <c r="G92" s="111"/>
      <c r="H92" s="112"/>
      <c r="I92" s="113">
        <f t="shared" si="1"/>
        <v>0</v>
      </c>
    </row>
    <row r="93" spans="1:9" hidden="1">
      <c r="A93" s="107"/>
      <c r="F93" s="110"/>
      <c r="G93" s="111"/>
      <c r="H93" s="112"/>
      <c r="I93" s="113">
        <f t="shared" si="1"/>
        <v>0</v>
      </c>
    </row>
    <row r="94" spans="1:9" hidden="1">
      <c r="A94" s="107"/>
      <c r="F94" s="110"/>
      <c r="G94" s="111"/>
      <c r="H94" s="112"/>
      <c r="I94" s="113">
        <f t="shared" si="1"/>
        <v>0</v>
      </c>
    </row>
    <row r="95" spans="1:9" hidden="1">
      <c r="A95" s="107"/>
      <c r="F95" s="110"/>
      <c r="G95" s="111"/>
      <c r="H95" s="112"/>
      <c r="I95" s="113">
        <f t="shared" si="1"/>
        <v>0</v>
      </c>
    </row>
    <row r="96" spans="1:9" hidden="1">
      <c r="A96" s="107"/>
      <c r="F96" s="110"/>
      <c r="G96" s="111"/>
      <c r="H96" s="112"/>
      <c r="I96" s="113">
        <f t="shared" si="1"/>
        <v>0</v>
      </c>
    </row>
    <row r="97" spans="1:9" hidden="1">
      <c r="A97" s="107"/>
      <c r="F97" s="110"/>
      <c r="G97" s="111"/>
      <c r="H97" s="112"/>
      <c r="I97" s="113">
        <f t="shared" si="1"/>
        <v>0</v>
      </c>
    </row>
    <row r="98" spans="1:9" hidden="1">
      <c r="A98" s="107"/>
      <c r="F98" s="110"/>
      <c r="G98" s="111"/>
      <c r="H98" s="112"/>
      <c r="I98" s="113">
        <f t="shared" si="1"/>
        <v>0</v>
      </c>
    </row>
    <row r="99" spans="1:9" hidden="1">
      <c r="A99" s="107"/>
      <c r="F99" s="110"/>
      <c r="G99" s="111"/>
      <c r="H99" s="112"/>
      <c r="I99" s="113">
        <f t="shared" si="1"/>
        <v>0</v>
      </c>
    </row>
    <row r="100" spans="1:9" hidden="1">
      <c r="A100" s="107"/>
      <c r="F100" s="110"/>
      <c r="G100" s="111"/>
      <c r="H100" s="112"/>
      <c r="I100" s="113">
        <f t="shared" si="1"/>
        <v>0</v>
      </c>
    </row>
    <row r="101" spans="1:9" hidden="1">
      <c r="A101" s="107"/>
      <c r="F101" s="110"/>
      <c r="G101" s="111"/>
      <c r="H101" s="112"/>
      <c r="I101" s="113">
        <f t="shared" si="1"/>
        <v>0</v>
      </c>
    </row>
    <row r="102" spans="1:9" hidden="1">
      <c r="A102" s="107"/>
      <c r="F102" s="110"/>
      <c r="G102" s="111"/>
      <c r="H102" s="112"/>
      <c r="I102" s="113">
        <f t="shared" si="1"/>
        <v>0</v>
      </c>
    </row>
    <row r="103" spans="1:9" hidden="1">
      <c r="I103" s="113">
        <f t="shared" si="1"/>
        <v>0</v>
      </c>
    </row>
    <row r="104" spans="1:9" hidden="1">
      <c r="I104" s="113">
        <f t="shared" si="1"/>
        <v>0</v>
      </c>
    </row>
    <row r="106" spans="1:9" ht="15.75">
      <c r="A106" s="92" t="s">
        <v>244</v>
      </c>
    </row>
    <row r="107" spans="1:9">
      <c r="A107" s="171" t="s">
        <v>328</v>
      </c>
    </row>
    <row r="108" spans="1:9">
      <c r="A108" s="5" t="s">
        <v>329</v>
      </c>
    </row>
    <row r="109" spans="1:9">
      <c r="A109" s="5"/>
    </row>
    <row r="110" spans="1:9" ht="15.75">
      <c r="A110" s="92" t="s">
        <v>339</v>
      </c>
    </row>
    <row r="111" spans="1:9">
      <c r="A111" s="5" t="s">
        <v>330</v>
      </c>
    </row>
    <row r="112" spans="1:9">
      <c r="A112" s="5" t="s">
        <v>331</v>
      </c>
    </row>
    <row r="113" spans="1:1">
      <c r="A113" s="5" t="s">
        <v>332</v>
      </c>
    </row>
  </sheetData>
  <sheetProtection formatCells="0" formatRows="0" insertRows="0" deleteRows="0"/>
  <mergeCells count="8">
    <mergeCell ref="A10:G12"/>
    <mergeCell ref="A7:B7"/>
    <mergeCell ref="A2:B2"/>
    <mergeCell ref="A3:B3"/>
    <mergeCell ref="A4:B4"/>
    <mergeCell ref="A5:B5"/>
    <mergeCell ref="A6:B6"/>
    <mergeCell ref="A9:B9"/>
  </mergeCells>
  <conditionalFormatting sqref="B23:E74 A23:A102 I103:I104 A14:I21 F22:I102 A22:E22">
    <cfRule type="notContainsBlanks" dxfId="0" priority="1">
      <formula>LEN(TRIM(A14))&gt;0</formula>
    </cfRule>
  </conditionalFormatting>
  <hyperlinks>
    <hyperlink ref="A6" r:id="rId1" xr:uid="{8ABAE21A-D668-4C11-8208-EB9A0D001FB5}"/>
  </hyperlinks>
  <printOptions horizontalCentered="1"/>
  <pageMargins left="0.45" right="0.2" top="0.25" bottom="0.5" header="0.3" footer="0.3"/>
  <pageSetup scale="87" orientation="landscape" r:id="rId2"/>
  <headerFooter>
    <oddFooter>&amp;C&amp;"-,Regular"&amp;11&amp;A  &amp;F</oddFooter>
  </headerFooter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1CEB0B-5E43-455C-88CA-EBB6833407D4}">
  <dimension ref="A1:K28"/>
  <sheetViews>
    <sheetView showGridLines="0" view="pageBreakPreview" zoomScale="60" zoomScaleNormal="100" workbookViewId="0">
      <selection activeCell="F21" sqref="F21"/>
    </sheetView>
  </sheetViews>
  <sheetFormatPr defaultRowHeight="15"/>
  <cols>
    <col min="1" max="1" width="11.77734375" style="3" customWidth="1"/>
    <col min="2" max="2" width="26" style="1" customWidth="1"/>
    <col min="3" max="3" width="13.5546875" style="1" customWidth="1"/>
    <col min="4" max="4" width="8.88671875" style="2"/>
    <col min="5" max="5" width="8.88671875" style="2" customWidth="1"/>
    <col min="6" max="6" width="8.88671875" style="21" customWidth="1"/>
    <col min="7" max="7" width="8.88671875" style="30" customWidth="1"/>
    <col min="8" max="8" width="8.88671875" style="31"/>
    <col min="9" max="9" width="8.88671875" style="21"/>
    <col min="10" max="10" width="4.77734375" style="5" customWidth="1"/>
    <col min="11" max="11" width="57.44140625" style="5" bestFit="1" customWidth="1"/>
    <col min="12" max="16384" width="8.88671875" style="5"/>
  </cols>
  <sheetData>
    <row r="1" spans="1:11" ht="54" customHeight="1" thickBot="1">
      <c r="I1" s="93" t="s">
        <v>237</v>
      </c>
    </row>
    <row r="2" spans="1:11" ht="27" customHeight="1" thickTop="1">
      <c r="A2" s="318" t="s">
        <v>217</v>
      </c>
      <c r="B2" s="319"/>
      <c r="C2" s="24" t="s">
        <v>57</v>
      </c>
      <c r="D2" s="10"/>
      <c r="E2" s="10"/>
      <c r="F2" s="47" t="s">
        <v>62</v>
      </c>
      <c r="G2" s="32"/>
      <c r="H2" s="33"/>
      <c r="I2" s="9"/>
    </row>
    <row r="3" spans="1:11" ht="27" customHeight="1">
      <c r="A3" s="320" t="s">
        <v>214</v>
      </c>
      <c r="B3" s="321"/>
      <c r="C3" s="24" t="s">
        <v>58</v>
      </c>
      <c r="D3" s="10"/>
      <c r="E3" s="10"/>
      <c r="F3" s="47" t="s">
        <v>63</v>
      </c>
      <c r="G3" s="32"/>
      <c r="H3" s="33"/>
      <c r="I3" s="9"/>
    </row>
    <row r="4" spans="1:11" ht="27" customHeight="1">
      <c r="A4" s="320" t="s">
        <v>215</v>
      </c>
      <c r="B4" s="321"/>
      <c r="C4" s="24" t="s">
        <v>59</v>
      </c>
      <c r="D4" s="10"/>
      <c r="E4" s="10"/>
      <c r="F4" s="48" t="s">
        <v>64</v>
      </c>
      <c r="G4" s="32"/>
      <c r="H4" s="33"/>
      <c r="I4" s="9"/>
    </row>
    <row r="5" spans="1:11" ht="27" customHeight="1">
      <c r="A5" s="320" t="s">
        <v>216</v>
      </c>
      <c r="B5" s="321"/>
      <c r="C5" s="24" t="s">
        <v>60</v>
      </c>
      <c r="D5" s="10"/>
      <c r="E5" s="10"/>
      <c r="F5" s="47" t="s">
        <v>65</v>
      </c>
      <c r="G5" s="32"/>
      <c r="H5" s="33"/>
      <c r="I5" s="9"/>
    </row>
    <row r="6" spans="1:11" ht="27" customHeight="1">
      <c r="A6" s="322" t="s">
        <v>353</v>
      </c>
      <c r="B6" s="321"/>
      <c r="C6" s="24" t="s">
        <v>61</v>
      </c>
      <c r="D6" s="10"/>
      <c r="E6" s="10"/>
      <c r="F6" s="47" t="s">
        <v>66</v>
      </c>
      <c r="G6" s="32"/>
      <c r="H6" s="33"/>
      <c r="I6" s="9"/>
    </row>
    <row r="7" spans="1:11" ht="9" customHeight="1" thickBot="1">
      <c r="A7" s="307"/>
      <c r="B7" s="308"/>
      <c r="C7" s="6"/>
      <c r="D7" s="7"/>
      <c r="E7" s="7"/>
      <c r="F7" s="42"/>
      <c r="I7" s="4"/>
    </row>
    <row r="8" spans="1:11" ht="15.75" thickTop="1">
      <c r="A8" s="8"/>
      <c r="B8" s="6"/>
      <c r="C8" s="6"/>
      <c r="D8" s="7"/>
      <c r="E8" s="7"/>
      <c r="F8" s="42"/>
    </row>
    <row r="9" spans="1:11" ht="15.75" thickBot="1">
      <c r="A9" s="324"/>
      <c r="B9" s="324"/>
      <c r="C9" s="324"/>
      <c r="D9" s="324"/>
      <c r="E9" s="324"/>
      <c r="F9" s="324"/>
      <c r="G9" s="324"/>
    </row>
    <row r="10" spans="1:11" ht="20.25" customHeight="1" thickTop="1">
      <c r="A10" s="309" t="s">
        <v>392</v>
      </c>
      <c r="B10" s="310"/>
      <c r="C10" s="310"/>
      <c r="D10" s="310"/>
      <c r="E10" s="310"/>
      <c r="F10" s="310"/>
      <c r="G10" s="311"/>
      <c r="H10" s="271" t="s">
        <v>5</v>
      </c>
      <c r="I10" s="272" t="s">
        <v>5</v>
      </c>
    </row>
    <row r="11" spans="1:11" ht="20.25" customHeight="1">
      <c r="A11" s="312"/>
      <c r="B11" s="313"/>
      <c r="C11" s="313"/>
      <c r="D11" s="313"/>
      <c r="E11" s="313"/>
      <c r="F11" s="313"/>
      <c r="G11" s="314"/>
      <c r="H11" s="273" t="s">
        <v>7</v>
      </c>
      <c r="I11" s="274" t="s">
        <v>6</v>
      </c>
    </row>
    <row r="12" spans="1:11" ht="20.25" customHeight="1" thickBot="1">
      <c r="A12" s="315"/>
      <c r="B12" s="316"/>
      <c r="C12" s="316"/>
      <c r="D12" s="316"/>
      <c r="E12" s="316"/>
      <c r="F12" s="316"/>
      <c r="G12" s="317"/>
      <c r="H12" s="275">
        <f>SUM(H14:H28)</f>
        <v>0</v>
      </c>
      <c r="I12" s="276">
        <f>SUM(I14:I28)</f>
        <v>0</v>
      </c>
    </row>
    <row r="13" spans="1:11" s="199" customFormat="1" ht="24.75" thickTop="1">
      <c r="A13" s="244" t="s">
        <v>362</v>
      </c>
      <c r="B13" s="244" t="s">
        <v>0</v>
      </c>
      <c r="C13" s="244" t="s">
        <v>3</v>
      </c>
      <c r="D13" s="244" t="s">
        <v>1</v>
      </c>
      <c r="E13" s="245" t="s">
        <v>2</v>
      </c>
      <c r="F13" s="246" t="s">
        <v>137</v>
      </c>
      <c r="G13" s="247" t="s">
        <v>144</v>
      </c>
      <c r="H13" s="270" t="s">
        <v>4</v>
      </c>
      <c r="I13" s="253" t="s">
        <v>5</v>
      </c>
      <c r="K13" s="255"/>
    </row>
    <row r="14" spans="1:11" s="15" customFormat="1" ht="25.5" customHeight="1">
      <c r="A14" s="14" t="s">
        <v>69</v>
      </c>
      <c r="B14" s="12" t="s">
        <v>67</v>
      </c>
      <c r="C14" s="12" t="s">
        <v>68</v>
      </c>
      <c r="D14" s="14" t="s">
        <v>31</v>
      </c>
      <c r="E14" s="49">
        <v>16.989999999999998</v>
      </c>
      <c r="F14" s="41"/>
      <c r="G14" s="37">
        <v>0.5</v>
      </c>
      <c r="H14" s="19"/>
      <c r="I14" s="29">
        <f>H14*E14*(1-G14)</f>
        <v>0</v>
      </c>
    </row>
    <row r="15" spans="1:11" s="15" customFormat="1" ht="25.5" customHeight="1">
      <c r="A15" s="14" t="s">
        <v>72</v>
      </c>
      <c r="B15" s="12" t="s">
        <v>70</v>
      </c>
      <c r="C15" s="12" t="s">
        <v>71</v>
      </c>
      <c r="D15" s="14" t="s">
        <v>10</v>
      </c>
      <c r="E15" s="49">
        <v>18.989999999999998</v>
      </c>
      <c r="F15" s="49">
        <v>16.97</v>
      </c>
      <c r="G15" s="37">
        <v>0.45</v>
      </c>
      <c r="H15" s="19"/>
      <c r="I15" s="29">
        <f>H15*F15*(1-G15)</f>
        <v>0</v>
      </c>
    </row>
    <row r="16" spans="1:11" s="15" customFormat="1" ht="25.5" customHeight="1">
      <c r="A16" s="343" t="s">
        <v>75</v>
      </c>
      <c r="B16" s="344" t="s">
        <v>73</v>
      </c>
      <c r="C16" s="344" t="s">
        <v>74</v>
      </c>
      <c r="D16" s="343" t="s">
        <v>31</v>
      </c>
      <c r="E16" s="345">
        <v>16.989999999999998</v>
      </c>
      <c r="F16" s="346"/>
      <c r="G16" s="347">
        <v>0.5</v>
      </c>
      <c r="H16" s="348"/>
      <c r="I16" s="349">
        <f>H16*E16*(1-G16)</f>
        <v>0</v>
      </c>
    </row>
    <row r="17" spans="1:9" s="15" customFormat="1" ht="25.5" customHeight="1">
      <c r="A17" s="350" t="s">
        <v>78</v>
      </c>
      <c r="B17" s="351" t="s">
        <v>76</v>
      </c>
      <c r="C17" s="351" t="s">
        <v>77</v>
      </c>
      <c r="D17" s="350" t="s">
        <v>31</v>
      </c>
      <c r="E17" s="352">
        <v>15.99</v>
      </c>
      <c r="F17" s="353"/>
      <c r="G17" s="354">
        <v>0.5</v>
      </c>
      <c r="H17" s="355"/>
      <c r="I17" s="356">
        <f>H17*E17*(1-G17)</f>
        <v>0</v>
      </c>
    </row>
    <row r="18" spans="1:9">
      <c r="A18" s="22"/>
      <c r="B18" s="56"/>
      <c r="C18" s="56"/>
      <c r="D18" s="22"/>
      <c r="E18" s="45"/>
      <c r="F18" s="34"/>
      <c r="G18" s="35"/>
      <c r="H18" s="306"/>
      <c r="I18" s="45"/>
    </row>
    <row r="19" spans="1:9" ht="15.75">
      <c r="A19" s="92" t="s">
        <v>244</v>
      </c>
      <c r="E19" s="21"/>
      <c r="F19" s="30"/>
      <c r="G19" s="31"/>
      <c r="H19" s="3"/>
    </row>
    <row r="20" spans="1:9">
      <c r="A20" s="176" t="s">
        <v>352</v>
      </c>
      <c r="E20" s="21"/>
      <c r="F20" s="30"/>
      <c r="G20" s="31"/>
      <c r="H20" s="3"/>
    </row>
    <row r="21" spans="1:9">
      <c r="A21" s="176" t="s">
        <v>351</v>
      </c>
      <c r="E21" s="21"/>
      <c r="F21" s="30"/>
      <c r="G21" s="31"/>
      <c r="H21" s="3"/>
    </row>
    <row r="22" spans="1:9">
      <c r="A22" s="176" t="s">
        <v>380</v>
      </c>
      <c r="E22" s="21"/>
      <c r="F22" s="30"/>
      <c r="G22" s="31"/>
      <c r="H22" s="3"/>
    </row>
    <row r="23" spans="1:9">
      <c r="A23" s="176" t="s">
        <v>391</v>
      </c>
      <c r="E23" s="21"/>
      <c r="F23" s="30"/>
      <c r="G23" s="31"/>
      <c r="H23" s="3"/>
    </row>
    <row r="24" spans="1:9">
      <c r="A24" s="176" t="s">
        <v>381</v>
      </c>
      <c r="E24" s="21"/>
      <c r="F24" s="30"/>
      <c r="G24" s="31"/>
      <c r="H24" s="3"/>
    </row>
    <row r="25" spans="1:9">
      <c r="A25" s="5"/>
      <c r="E25" s="21"/>
      <c r="F25" s="30"/>
      <c r="G25" s="31"/>
      <c r="H25" s="3"/>
    </row>
    <row r="26" spans="1:9" ht="15.75">
      <c r="A26" s="26" t="s">
        <v>340</v>
      </c>
      <c r="E26" s="21"/>
      <c r="F26" s="30"/>
      <c r="G26" s="31"/>
      <c r="H26" s="3"/>
    </row>
    <row r="27" spans="1:9">
      <c r="A27" s="176" t="s">
        <v>355</v>
      </c>
      <c r="E27" s="21"/>
      <c r="F27" s="30"/>
      <c r="G27" s="31"/>
      <c r="H27" s="3"/>
    </row>
    <row r="28" spans="1:9">
      <c r="A28" s="2"/>
      <c r="E28" s="21"/>
      <c r="F28" s="30"/>
      <c r="G28" s="31"/>
      <c r="H28" s="3"/>
    </row>
  </sheetData>
  <sheetProtection formatCells="0" formatRows="0" insertRows="0" deleteRows="0"/>
  <mergeCells count="8">
    <mergeCell ref="A7:B7"/>
    <mergeCell ref="A10:G12"/>
    <mergeCell ref="A2:B2"/>
    <mergeCell ref="A3:B3"/>
    <mergeCell ref="A4:B4"/>
    <mergeCell ref="A5:B5"/>
    <mergeCell ref="A6:B6"/>
    <mergeCell ref="A9:G9"/>
  </mergeCells>
  <conditionalFormatting sqref="A14:H17">
    <cfRule type="notContainsBlanks" dxfId="50" priority="5">
      <formula>LEN(TRIM(A14))&gt;0</formula>
    </cfRule>
  </conditionalFormatting>
  <conditionalFormatting sqref="I14:I17">
    <cfRule type="notContainsBlanks" dxfId="49" priority="2">
      <formula>LEN(TRIM(I14))&gt;0</formula>
    </cfRule>
  </conditionalFormatting>
  <hyperlinks>
    <hyperlink ref="A6" r:id="rId1" xr:uid="{C84CDDBD-7E1F-4392-9D81-2E082C372143}"/>
  </hyperlinks>
  <printOptions horizontalCentered="1"/>
  <pageMargins left="0.45" right="0.2" top="0.25" bottom="0.5" header="0.3" footer="0.3"/>
  <pageSetup scale="92" orientation="landscape" r:id="rId2"/>
  <headerFooter>
    <oddFooter>&amp;C&amp;"-,Regular"&amp;11&amp;A  &amp;F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EEAF95-0320-4FE5-ACE3-4E39C91ED71F}">
  <dimension ref="A1:K35"/>
  <sheetViews>
    <sheetView showGridLines="0" view="pageBreakPreview" zoomScale="60" zoomScaleNormal="100" workbookViewId="0">
      <selection activeCell="K6" sqref="K6"/>
    </sheetView>
  </sheetViews>
  <sheetFormatPr defaultRowHeight="15"/>
  <cols>
    <col min="1" max="1" width="11.77734375" style="3" customWidth="1"/>
    <col min="2" max="2" width="26" style="1" customWidth="1"/>
    <col min="3" max="3" width="13.5546875" style="1" customWidth="1"/>
    <col min="4" max="4" width="8.88671875" style="2"/>
    <col min="5" max="5" width="8.88671875" style="2" customWidth="1"/>
    <col min="6" max="6" width="8.88671875" style="21" customWidth="1"/>
    <col min="7" max="7" width="8.88671875" style="30" customWidth="1"/>
    <col min="8" max="8" width="8.88671875" style="31"/>
    <col min="9" max="9" width="8.88671875" style="21"/>
    <col min="10" max="10" width="4.77734375" style="5" customWidth="1"/>
    <col min="11" max="11" width="58.77734375" style="5" bestFit="1" customWidth="1"/>
    <col min="12" max="16384" width="8.88671875" style="5"/>
  </cols>
  <sheetData>
    <row r="1" spans="1:11" ht="54" customHeight="1" thickBot="1">
      <c r="I1" s="93" t="s">
        <v>237</v>
      </c>
    </row>
    <row r="2" spans="1:11" ht="27" customHeight="1" thickTop="1">
      <c r="A2" s="318" t="s">
        <v>218</v>
      </c>
      <c r="B2" s="319"/>
      <c r="C2" s="24" t="s">
        <v>57</v>
      </c>
      <c r="D2" s="10"/>
      <c r="E2" s="10"/>
      <c r="F2" s="47" t="s">
        <v>62</v>
      </c>
      <c r="G2" s="32"/>
      <c r="H2" s="33"/>
      <c r="I2" s="9"/>
    </row>
    <row r="3" spans="1:11" ht="27" customHeight="1">
      <c r="A3" s="320" t="s">
        <v>219</v>
      </c>
      <c r="B3" s="321"/>
      <c r="C3" s="24" t="s">
        <v>58</v>
      </c>
      <c r="D3" s="10"/>
      <c r="E3" s="10"/>
      <c r="F3" s="47" t="s">
        <v>63</v>
      </c>
      <c r="G3" s="32"/>
      <c r="H3" s="33"/>
      <c r="I3" s="9"/>
    </row>
    <row r="4" spans="1:11" ht="27" customHeight="1">
      <c r="A4" s="320" t="s">
        <v>220</v>
      </c>
      <c r="B4" s="321"/>
      <c r="C4" s="24" t="s">
        <v>59</v>
      </c>
      <c r="D4" s="10"/>
      <c r="E4" s="10"/>
      <c r="F4" s="48" t="s">
        <v>64</v>
      </c>
      <c r="G4" s="32"/>
      <c r="H4" s="33"/>
      <c r="I4" s="9"/>
    </row>
    <row r="5" spans="1:11" ht="27" customHeight="1">
      <c r="A5" s="320" t="s">
        <v>221</v>
      </c>
      <c r="B5" s="321"/>
      <c r="C5" s="24" t="s">
        <v>60</v>
      </c>
      <c r="D5" s="10"/>
      <c r="E5" s="10"/>
      <c r="F5" s="47" t="s">
        <v>65</v>
      </c>
      <c r="G5" s="32"/>
      <c r="H5" s="33"/>
      <c r="I5" s="9"/>
    </row>
    <row r="6" spans="1:11" ht="27" customHeight="1">
      <c r="A6" s="322" t="s">
        <v>379</v>
      </c>
      <c r="B6" s="321"/>
      <c r="C6" s="24" t="s">
        <v>61</v>
      </c>
      <c r="D6" s="10"/>
      <c r="E6" s="10"/>
      <c r="F6" s="47" t="s">
        <v>66</v>
      </c>
      <c r="G6" s="32"/>
      <c r="H6" s="33"/>
      <c r="I6" s="9"/>
    </row>
    <row r="7" spans="1:11" ht="15.75" thickBot="1">
      <c r="A7" s="307"/>
      <c r="B7" s="308"/>
      <c r="C7" s="6"/>
      <c r="D7" s="7"/>
      <c r="E7" s="7"/>
      <c r="F7" s="42"/>
      <c r="I7" s="4"/>
      <c r="K7" s="176"/>
    </row>
    <row r="8" spans="1:11" ht="15.75" thickTop="1">
      <c r="A8" s="8"/>
      <c r="B8" s="6"/>
      <c r="C8" s="6"/>
      <c r="D8" s="7"/>
      <c r="E8" s="190"/>
      <c r="F8" s="42"/>
      <c r="K8" s="176"/>
    </row>
    <row r="9" spans="1:11" ht="15.75" thickBot="1">
      <c r="A9" s="325"/>
      <c r="B9" s="325"/>
      <c r="C9" s="325"/>
      <c r="D9" s="325"/>
      <c r="E9" s="325"/>
      <c r="F9" s="325"/>
      <c r="G9" s="325"/>
      <c r="H9" s="35"/>
    </row>
    <row r="10" spans="1:11" ht="18.75" customHeight="1" thickTop="1">
      <c r="A10" s="309" t="s">
        <v>392</v>
      </c>
      <c r="B10" s="310"/>
      <c r="C10" s="310"/>
      <c r="D10" s="310"/>
      <c r="E10" s="310"/>
      <c r="F10" s="310"/>
      <c r="G10" s="311"/>
      <c r="H10" s="271" t="s">
        <v>5</v>
      </c>
      <c r="I10" s="272" t="s">
        <v>5</v>
      </c>
    </row>
    <row r="11" spans="1:11" ht="18.75" customHeight="1">
      <c r="A11" s="312"/>
      <c r="B11" s="313"/>
      <c r="C11" s="313"/>
      <c r="D11" s="313"/>
      <c r="E11" s="313"/>
      <c r="F11" s="313"/>
      <c r="G11" s="314"/>
      <c r="H11" s="273" t="s">
        <v>7</v>
      </c>
      <c r="I11" s="274" t="s">
        <v>6</v>
      </c>
    </row>
    <row r="12" spans="1:11" ht="18.75" customHeight="1" thickBot="1">
      <c r="A12" s="315"/>
      <c r="B12" s="316"/>
      <c r="C12" s="316"/>
      <c r="D12" s="316"/>
      <c r="E12" s="316"/>
      <c r="F12" s="316"/>
      <c r="G12" s="317"/>
      <c r="H12" s="275">
        <f>SUM(H14:H29)</f>
        <v>0</v>
      </c>
      <c r="I12" s="276">
        <f>SUM(I14:I29)</f>
        <v>0</v>
      </c>
    </row>
    <row r="13" spans="1:11" s="199" customFormat="1" ht="24.75" thickTop="1">
      <c r="A13" s="244" t="s">
        <v>362</v>
      </c>
      <c r="B13" s="244" t="s">
        <v>0</v>
      </c>
      <c r="C13" s="244" t="s">
        <v>3</v>
      </c>
      <c r="D13" s="244" t="s">
        <v>1</v>
      </c>
      <c r="E13" s="245" t="s">
        <v>2</v>
      </c>
      <c r="F13" s="246" t="s">
        <v>137</v>
      </c>
      <c r="G13" s="247" t="s">
        <v>144</v>
      </c>
      <c r="H13" s="270" t="s">
        <v>4</v>
      </c>
      <c r="I13" s="253" t="s">
        <v>5</v>
      </c>
    </row>
    <row r="14" spans="1:11" s="15" customFormat="1" ht="25.5" customHeight="1">
      <c r="A14" s="14" t="s">
        <v>81</v>
      </c>
      <c r="B14" s="12" t="s">
        <v>79</v>
      </c>
      <c r="C14" s="12" t="s">
        <v>80</v>
      </c>
      <c r="D14" s="14" t="s">
        <v>10</v>
      </c>
      <c r="E14" s="49">
        <v>39.99</v>
      </c>
      <c r="F14" s="40"/>
      <c r="G14" s="37">
        <v>0.48</v>
      </c>
      <c r="H14" s="19"/>
      <c r="I14" s="29">
        <f>H14*E14*(1-G14)</f>
        <v>0</v>
      </c>
    </row>
    <row r="15" spans="1:11" s="15" customFormat="1" ht="25.5" customHeight="1">
      <c r="A15" s="14" t="s">
        <v>83</v>
      </c>
      <c r="B15" s="12" t="s">
        <v>82</v>
      </c>
      <c r="C15" s="12" t="s">
        <v>80</v>
      </c>
      <c r="D15" s="14" t="s">
        <v>10</v>
      </c>
      <c r="E15" s="49">
        <v>39.99</v>
      </c>
      <c r="F15" s="40"/>
      <c r="G15" s="37">
        <v>0.48</v>
      </c>
      <c r="H15" s="19"/>
      <c r="I15" s="29">
        <f>H15*E15*(1-G15)</f>
        <v>0</v>
      </c>
    </row>
    <row r="16" spans="1:11">
      <c r="A16" s="237"/>
      <c r="B16" s="236"/>
      <c r="C16" s="236"/>
      <c r="D16" s="237"/>
      <c r="E16" s="238"/>
      <c r="F16" s="240"/>
      <c r="G16" s="243"/>
      <c r="H16" s="239"/>
      <c r="I16" s="238"/>
    </row>
    <row r="17" spans="1:8">
      <c r="A17" s="2"/>
      <c r="E17" s="21"/>
      <c r="F17" s="30"/>
      <c r="G17" s="31"/>
      <c r="H17" s="3"/>
    </row>
    <row r="18" spans="1:8" ht="15.75">
      <c r="A18" s="92" t="s">
        <v>244</v>
      </c>
      <c r="E18" s="21"/>
      <c r="F18" s="30"/>
      <c r="G18" s="31"/>
      <c r="H18" s="3"/>
    </row>
    <row r="19" spans="1:8">
      <c r="A19" s="177" t="s">
        <v>142</v>
      </c>
      <c r="E19" s="21"/>
      <c r="F19" s="30"/>
      <c r="G19" s="31"/>
      <c r="H19" s="3"/>
    </row>
    <row r="20" spans="1:8">
      <c r="A20" s="177" t="s">
        <v>143</v>
      </c>
      <c r="E20" s="21"/>
      <c r="F20" s="30"/>
      <c r="G20" s="31"/>
      <c r="H20" s="3"/>
    </row>
    <row r="21" spans="1:8">
      <c r="A21" s="177" t="s">
        <v>347</v>
      </c>
      <c r="E21" s="21"/>
      <c r="F21" s="30"/>
      <c r="G21" s="31"/>
      <c r="H21" s="3"/>
    </row>
    <row r="22" spans="1:8">
      <c r="A22" s="177" t="s">
        <v>391</v>
      </c>
      <c r="E22" s="21"/>
      <c r="F22" s="30"/>
      <c r="G22" s="31"/>
      <c r="H22" s="3"/>
    </row>
    <row r="23" spans="1:8">
      <c r="A23" s="179" t="s">
        <v>346</v>
      </c>
      <c r="E23" s="21"/>
      <c r="F23" s="30"/>
      <c r="G23" s="31"/>
      <c r="H23" s="3"/>
    </row>
    <row r="24" spans="1:8">
      <c r="A24" s="2"/>
      <c r="E24" s="21"/>
      <c r="F24" s="30"/>
      <c r="G24" s="31"/>
      <c r="H24" s="3"/>
    </row>
    <row r="25" spans="1:8">
      <c r="A25" s="2"/>
      <c r="E25" s="21"/>
      <c r="F25" s="30"/>
      <c r="G25" s="31"/>
      <c r="H25" s="3"/>
    </row>
    <row r="26" spans="1:8">
      <c r="A26" s="2"/>
      <c r="E26" s="21"/>
      <c r="F26" s="30"/>
      <c r="G26" s="31"/>
      <c r="H26" s="3"/>
    </row>
    <row r="27" spans="1:8">
      <c r="A27" s="2"/>
      <c r="E27" s="21"/>
      <c r="F27" s="30"/>
      <c r="G27" s="31"/>
      <c r="H27" s="3"/>
    </row>
    <row r="28" spans="1:8">
      <c r="A28" s="2"/>
      <c r="E28" s="21"/>
      <c r="F28" s="30"/>
      <c r="G28" s="31"/>
      <c r="H28" s="3"/>
    </row>
    <row r="29" spans="1:8">
      <c r="A29" s="2"/>
      <c r="E29" s="21"/>
      <c r="F29" s="30"/>
      <c r="G29" s="31"/>
      <c r="H29" s="3"/>
    </row>
    <row r="30" spans="1:8">
      <c r="A30" s="2"/>
    </row>
    <row r="31" spans="1:8">
      <c r="A31" s="2"/>
    </row>
    <row r="32" spans="1:8">
      <c r="A32" s="2"/>
    </row>
    <row r="33" spans="1:1">
      <c r="A33" s="2"/>
    </row>
    <row r="34" spans="1:1">
      <c r="A34" s="2"/>
    </row>
    <row r="35" spans="1:1">
      <c r="A35" s="2"/>
    </row>
  </sheetData>
  <sheetProtection formatCells="0" formatRows="0" insertRows="0" deleteRows="0"/>
  <mergeCells count="8">
    <mergeCell ref="A7:B7"/>
    <mergeCell ref="A10:G12"/>
    <mergeCell ref="A2:B2"/>
    <mergeCell ref="A3:B3"/>
    <mergeCell ref="A4:B4"/>
    <mergeCell ref="A5:B5"/>
    <mergeCell ref="A6:B6"/>
    <mergeCell ref="A9:G9"/>
  </mergeCells>
  <conditionalFormatting sqref="A14:I15">
    <cfRule type="notContainsBlanks" dxfId="48" priority="3">
      <formula>LEN(TRIM(A14))&gt;0</formula>
    </cfRule>
  </conditionalFormatting>
  <hyperlinks>
    <hyperlink ref="A6" r:id="rId1" xr:uid="{59C0E99A-A59E-430D-AC8B-6438435F21E1}"/>
  </hyperlinks>
  <printOptions horizontalCentered="1"/>
  <pageMargins left="0.45" right="0.2" top="0.25" bottom="0.5" header="0.3" footer="0.3"/>
  <pageSetup orientation="landscape" r:id="rId2"/>
  <headerFooter>
    <oddFooter>&amp;C&amp;"-,Regular"&amp;11&amp;A  &amp;F</oddFooter>
  </headerFooter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8F5914-EC61-4016-9328-4A73FCEC8BC0}">
  <dimension ref="A1:N31"/>
  <sheetViews>
    <sheetView showGridLines="0" view="pageBreakPreview" zoomScale="60" zoomScaleNormal="100" workbookViewId="0">
      <selection activeCell="K17" sqref="K17"/>
    </sheetView>
  </sheetViews>
  <sheetFormatPr defaultRowHeight="15"/>
  <cols>
    <col min="1" max="1" width="11.77734375" style="3" customWidth="1"/>
    <col min="2" max="2" width="26" style="1" customWidth="1"/>
    <col min="3" max="3" width="13.5546875" style="1" bestFit="1" customWidth="1"/>
    <col min="4" max="4" width="8.88671875" style="2"/>
    <col min="5" max="5" width="9" style="21" bestFit="1" customWidth="1"/>
    <col min="6" max="6" width="9" style="30" bestFit="1" customWidth="1"/>
    <col min="7" max="7" width="8.88671875" style="4"/>
    <col min="8" max="8" width="8.88671875" style="97"/>
    <col min="9" max="9" width="8.88671875" style="21"/>
    <col min="10" max="10" width="4.77734375" style="5" customWidth="1"/>
    <col min="11" max="11" width="29.6640625" style="5" bestFit="1" customWidth="1"/>
    <col min="12" max="16384" width="8.88671875" style="5"/>
  </cols>
  <sheetData>
    <row r="1" spans="1:14" ht="44.25" customHeight="1" thickBot="1">
      <c r="I1" s="98" t="s">
        <v>246</v>
      </c>
    </row>
    <row r="2" spans="1:14" ht="27" customHeight="1" thickTop="1">
      <c r="A2" s="328" t="s">
        <v>245</v>
      </c>
      <c r="B2" s="329"/>
      <c r="C2" s="24" t="s">
        <v>57</v>
      </c>
      <c r="D2" s="10"/>
      <c r="E2" s="10"/>
      <c r="F2" s="47" t="s">
        <v>62</v>
      </c>
      <c r="G2" s="9"/>
      <c r="H2" s="99"/>
      <c r="I2" s="9"/>
      <c r="M2" s="176"/>
      <c r="N2" s="176"/>
    </row>
    <row r="3" spans="1:14" ht="27" customHeight="1">
      <c r="A3" s="330" t="s">
        <v>247</v>
      </c>
      <c r="B3" s="331"/>
      <c r="C3" s="24" t="s">
        <v>58</v>
      </c>
      <c r="D3" s="10"/>
      <c r="E3" s="10"/>
      <c r="F3" s="47" t="s">
        <v>63</v>
      </c>
      <c r="G3" s="9"/>
      <c r="H3" s="99"/>
      <c r="I3" s="9"/>
      <c r="M3" s="178"/>
      <c r="N3" s="176"/>
    </row>
    <row r="4" spans="1:14" ht="27" customHeight="1">
      <c r="A4" s="330" t="s">
        <v>248</v>
      </c>
      <c r="B4" s="331"/>
      <c r="C4" s="24" t="s">
        <v>59</v>
      </c>
      <c r="D4" s="10"/>
      <c r="E4" s="10"/>
      <c r="F4" s="48" t="s">
        <v>64</v>
      </c>
      <c r="G4" s="9"/>
      <c r="H4" s="99"/>
      <c r="I4" s="9"/>
      <c r="M4" s="169"/>
    </row>
    <row r="5" spans="1:14" ht="27" customHeight="1">
      <c r="A5" s="330" t="s">
        <v>249</v>
      </c>
      <c r="B5" s="331"/>
      <c r="C5" s="24" t="s">
        <v>60</v>
      </c>
      <c r="D5" s="10"/>
      <c r="E5" s="10"/>
      <c r="F5" s="47" t="s">
        <v>65</v>
      </c>
      <c r="G5" s="9"/>
      <c r="H5" s="99"/>
      <c r="I5" s="9"/>
    </row>
    <row r="6" spans="1:14" ht="27" customHeight="1">
      <c r="A6" s="330"/>
      <c r="B6" s="331"/>
      <c r="C6" s="24" t="s">
        <v>61</v>
      </c>
      <c r="D6" s="10"/>
      <c r="E6" s="10"/>
      <c r="F6" s="47" t="s">
        <v>66</v>
      </c>
      <c r="G6" s="9"/>
      <c r="H6" s="99"/>
      <c r="I6" s="9"/>
      <c r="M6" s="180"/>
    </row>
    <row r="7" spans="1:14" ht="15.75" thickBot="1">
      <c r="A7" s="326"/>
      <c r="B7" s="327"/>
      <c r="C7" s="6"/>
      <c r="D7" s="7"/>
      <c r="E7" s="42"/>
      <c r="I7" s="4"/>
      <c r="M7" s="180"/>
    </row>
    <row r="8" spans="1:14" ht="15.75" customHeight="1" thickTop="1">
      <c r="A8" s="8"/>
      <c r="B8" s="6"/>
      <c r="C8" s="6"/>
      <c r="D8" s="7"/>
      <c r="E8" s="42"/>
      <c r="M8" s="180"/>
    </row>
    <row r="9" spans="1:14" ht="15.75" thickBot="1">
      <c r="A9" s="332"/>
      <c r="B9" s="332"/>
      <c r="C9" s="332"/>
      <c r="D9" s="332"/>
      <c r="E9" s="332"/>
      <c r="F9" s="332"/>
      <c r="G9" s="332"/>
    </row>
    <row r="10" spans="1:14" ht="18.75" customHeight="1" thickTop="1">
      <c r="A10" s="309" t="s">
        <v>392</v>
      </c>
      <c r="B10" s="310"/>
      <c r="C10" s="310"/>
      <c r="D10" s="310"/>
      <c r="E10" s="310"/>
      <c r="F10" s="310"/>
      <c r="G10" s="311"/>
      <c r="H10" s="271" t="s">
        <v>5</v>
      </c>
      <c r="I10" s="272" t="s">
        <v>5</v>
      </c>
    </row>
    <row r="11" spans="1:14" ht="18.75" customHeight="1">
      <c r="A11" s="312"/>
      <c r="B11" s="313"/>
      <c r="C11" s="313"/>
      <c r="D11" s="313"/>
      <c r="E11" s="313"/>
      <c r="F11" s="313"/>
      <c r="G11" s="314"/>
      <c r="H11" s="273" t="s">
        <v>7</v>
      </c>
      <c r="I11" s="274" t="s">
        <v>6</v>
      </c>
    </row>
    <row r="12" spans="1:14" ht="18.75" customHeight="1" thickBot="1">
      <c r="A12" s="315"/>
      <c r="B12" s="316"/>
      <c r="C12" s="316"/>
      <c r="D12" s="316"/>
      <c r="E12" s="316"/>
      <c r="F12" s="316"/>
      <c r="G12" s="317"/>
      <c r="H12" s="275">
        <f>SUM(H14:H27)</f>
        <v>0</v>
      </c>
      <c r="I12" s="276">
        <f>SUM(I14:I27)</f>
        <v>0</v>
      </c>
    </row>
    <row r="13" spans="1:14" s="199" customFormat="1" ht="24.75" thickTop="1">
      <c r="A13" s="244" t="s">
        <v>146</v>
      </c>
      <c r="B13" s="244" t="s">
        <v>0</v>
      </c>
      <c r="C13" s="244" t="s">
        <v>3</v>
      </c>
      <c r="D13" s="244" t="s">
        <v>1</v>
      </c>
      <c r="E13" s="245" t="s">
        <v>2</v>
      </c>
      <c r="F13" s="246" t="s">
        <v>137</v>
      </c>
      <c r="G13" s="247" t="s">
        <v>144</v>
      </c>
      <c r="H13" s="270" t="s">
        <v>4</v>
      </c>
      <c r="I13" s="253" t="s">
        <v>5</v>
      </c>
      <c r="M13" s="200"/>
    </row>
    <row r="14" spans="1:14" s="15" customFormat="1" ht="25.5" customHeight="1">
      <c r="A14" s="13" t="s">
        <v>302</v>
      </c>
      <c r="B14" s="174" t="s">
        <v>299</v>
      </c>
      <c r="C14" s="174" t="s">
        <v>300</v>
      </c>
      <c r="D14" s="174" t="s">
        <v>301</v>
      </c>
      <c r="E14" s="175">
        <v>13.99</v>
      </c>
      <c r="F14" s="103"/>
      <c r="G14" s="104">
        <v>0.4</v>
      </c>
      <c r="H14" s="105"/>
      <c r="I14" s="106">
        <f>H14*E14*(1-G14)</f>
        <v>0</v>
      </c>
      <c r="M14" s="27"/>
    </row>
    <row r="15" spans="1:14" s="15" customFormat="1" ht="25.5" customHeight="1">
      <c r="A15" s="13" t="s">
        <v>305</v>
      </c>
      <c r="B15" s="174" t="s">
        <v>303</v>
      </c>
      <c r="C15" s="174" t="s">
        <v>304</v>
      </c>
      <c r="D15" s="174" t="s">
        <v>301</v>
      </c>
      <c r="E15" s="175">
        <v>11.99</v>
      </c>
      <c r="F15" s="103"/>
      <c r="G15" s="104">
        <v>0.4</v>
      </c>
      <c r="H15" s="105"/>
      <c r="I15" s="106">
        <f t="shared" ref="I15:I17" si="0">H15*E15*(1-G15)</f>
        <v>0</v>
      </c>
    </row>
    <row r="16" spans="1:14" s="15" customFormat="1" ht="25.5" customHeight="1">
      <c r="A16" s="13" t="s">
        <v>308</v>
      </c>
      <c r="B16" s="174" t="s">
        <v>306</v>
      </c>
      <c r="C16" s="174" t="s">
        <v>307</v>
      </c>
      <c r="D16" s="174" t="s">
        <v>301</v>
      </c>
      <c r="E16" s="175">
        <v>11.99</v>
      </c>
      <c r="F16" s="103"/>
      <c r="G16" s="104">
        <v>0.4</v>
      </c>
      <c r="H16" s="105"/>
      <c r="I16" s="106">
        <f t="shared" si="0"/>
        <v>0</v>
      </c>
    </row>
    <row r="17" spans="1:11" s="15" customFormat="1" ht="48.75" customHeight="1">
      <c r="A17" s="13" t="s">
        <v>334</v>
      </c>
      <c r="B17" s="174" t="s">
        <v>335</v>
      </c>
      <c r="C17" s="174" t="s">
        <v>333</v>
      </c>
      <c r="D17" s="174" t="s">
        <v>301</v>
      </c>
      <c r="E17" s="175">
        <v>13.99</v>
      </c>
      <c r="F17" s="103" t="s">
        <v>336</v>
      </c>
      <c r="G17" s="104">
        <v>0.4</v>
      </c>
      <c r="H17" s="105"/>
      <c r="I17" s="106">
        <f t="shared" si="0"/>
        <v>0</v>
      </c>
      <c r="K17" s="28"/>
    </row>
    <row r="18" spans="1:11" hidden="1">
      <c r="A18" s="235"/>
      <c r="B18" s="236"/>
      <c r="C18" s="236"/>
      <c r="D18" s="237"/>
      <c r="E18" s="238"/>
      <c r="F18" s="103"/>
      <c r="G18" s="104"/>
      <c r="H18" s="105"/>
      <c r="I18" s="106">
        <f t="shared" ref="I18:I23" si="1">H18*E18*(1-G18)</f>
        <v>0</v>
      </c>
    </row>
    <row r="19" spans="1:11" hidden="1">
      <c r="A19" s="107"/>
      <c r="F19" s="110"/>
      <c r="G19" s="111"/>
      <c r="H19" s="112"/>
      <c r="I19" s="173">
        <f t="shared" si="1"/>
        <v>0</v>
      </c>
    </row>
    <row r="20" spans="1:11" hidden="1">
      <c r="A20" s="107"/>
      <c r="F20" s="110"/>
      <c r="G20" s="111"/>
      <c r="H20" s="112"/>
      <c r="I20" s="113">
        <f t="shared" si="1"/>
        <v>0</v>
      </c>
    </row>
    <row r="21" spans="1:11" hidden="1">
      <c r="A21" s="107"/>
      <c r="F21" s="110"/>
      <c r="G21" s="111"/>
      <c r="H21" s="112"/>
      <c r="I21" s="113">
        <f t="shared" si="1"/>
        <v>0</v>
      </c>
    </row>
    <row r="22" spans="1:11" hidden="1">
      <c r="I22" s="113">
        <f t="shared" si="1"/>
        <v>0</v>
      </c>
    </row>
    <row r="23" spans="1:11" hidden="1">
      <c r="I23" s="113">
        <f t="shared" si="1"/>
        <v>0</v>
      </c>
    </row>
    <row r="25" spans="1:11" ht="15.75">
      <c r="A25" s="92" t="s">
        <v>244</v>
      </c>
      <c r="B25" s="5"/>
    </row>
    <row r="26" spans="1:11">
      <c r="A26" s="176" t="s">
        <v>327</v>
      </c>
      <c r="B26" s="176"/>
    </row>
    <row r="27" spans="1:11">
      <c r="A27" s="176" t="s">
        <v>341</v>
      </c>
      <c r="B27" s="176"/>
    </row>
    <row r="28" spans="1:11">
      <c r="A28" s="5"/>
      <c r="B28" s="5"/>
    </row>
    <row r="29" spans="1:11" ht="15.75">
      <c r="A29" s="26" t="s">
        <v>339</v>
      </c>
      <c r="B29" s="5"/>
    </row>
    <row r="30" spans="1:11">
      <c r="A30" s="342" t="s">
        <v>411</v>
      </c>
      <c r="B30" s="342"/>
    </row>
    <row r="31" spans="1:11">
      <c r="A31" s="179" t="s">
        <v>405</v>
      </c>
      <c r="B31" s="179"/>
    </row>
  </sheetData>
  <sheetProtection formatCells="0" formatRows="0" insertRows="0" deleteRows="0"/>
  <mergeCells count="8">
    <mergeCell ref="A7:B7"/>
    <mergeCell ref="A10:G12"/>
    <mergeCell ref="A2:B2"/>
    <mergeCell ref="A3:B3"/>
    <mergeCell ref="A4:B4"/>
    <mergeCell ref="A5:B5"/>
    <mergeCell ref="A6:B6"/>
    <mergeCell ref="A9:G9"/>
  </mergeCells>
  <conditionalFormatting sqref="E14:I14 E15:E17 A14:D17 I22:I23 A18:A21 F15:I21">
    <cfRule type="notContainsBlanks" dxfId="47" priority="3">
      <formula>LEN(TRIM(A14))&gt;0</formula>
    </cfRule>
  </conditionalFormatting>
  <printOptions horizontalCentered="1"/>
  <pageMargins left="0.45" right="0.2" top="0.25" bottom="0.5" header="0.3" footer="0.3"/>
  <pageSetup orientation="landscape" r:id="rId1"/>
  <headerFooter>
    <oddFooter>&amp;C&amp;"-,Regular"&amp;11&amp;A  &amp;F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28176-BBCD-4D00-8666-2031FCA5ACC3}">
  <dimension ref="A1:K22"/>
  <sheetViews>
    <sheetView showGridLines="0" view="pageBreakPreview" zoomScale="60" zoomScaleNormal="100" workbookViewId="0">
      <selection activeCell="D29" sqref="D29"/>
    </sheetView>
  </sheetViews>
  <sheetFormatPr defaultRowHeight="15"/>
  <cols>
    <col min="1" max="1" width="36.88671875" style="1" customWidth="1"/>
    <col min="2" max="2" width="8.5546875" style="1" customWidth="1"/>
    <col min="3" max="3" width="11.77734375" style="2" customWidth="1"/>
    <col min="4" max="4" width="8.88671875" style="60" customWidth="1"/>
    <col min="5" max="5" width="8.88671875" style="3"/>
    <col min="6" max="6" width="8.88671875" style="76"/>
    <col min="7" max="7" width="8.88671875" style="21" customWidth="1"/>
    <col min="8" max="8" width="8.88671875" style="3"/>
    <col min="9" max="9" width="10.77734375" style="76" customWidth="1"/>
    <col min="10" max="10" width="4.77734375" style="5" customWidth="1"/>
    <col min="11" max="16384" width="8.88671875" style="5"/>
  </cols>
  <sheetData>
    <row r="1" spans="1:11" ht="63" customHeight="1" thickBot="1">
      <c r="A1" s="56"/>
      <c r="B1" s="56"/>
      <c r="C1" s="22"/>
      <c r="D1" s="58"/>
      <c r="E1" s="55"/>
      <c r="F1" s="71"/>
      <c r="G1" s="45"/>
      <c r="H1" s="55"/>
      <c r="I1" s="93" t="s">
        <v>237</v>
      </c>
      <c r="K1" s="92"/>
    </row>
    <row r="2" spans="1:11" ht="27" customHeight="1">
      <c r="A2" s="89" t="s">
        <v>151</v>
      </c>
      <c r="B2" s="70" t="s">
        <v>57</v>
      </c>
      <c r="C2" s="20"/>
      <c r="D2" s="62"/>
      <c r="E2" s="63"/>
      <c r="F2" s="72" t="s">
        <v>62</v>
      </c>
      <c r="G2" s="81"/>
      <c r="H2" s="68"/>
      <c r="I2" s="78"/>
    </row>
    <row r="3" spans="1:11" ht="27" customHeight="1">
      <c r="A3" s="83" t="s">
        <v>152</v>
      </c>
      <c r="B3" s="70" t="s">
        <v>58</v>
      </c>
      <c r="C3" s="64"/>
      <c r="D3" s="65"/>
      <c r="E3" s="66"/>
      <c r="F3" s="72" t="s">
        <v>63</v>
      </c>
      <c r="G3" s="82"/>
      <c r="H3" s="69"/>
      <c r="I3" s="79"/>
    </row>
    <row r="4" spans="1:11" ht="27" customHeight="1">
      <c r="A4" s="83" t="s">
        <v>153</v>
      </c>
      <c r="B4" s="70" t="s">
        <v>59</v>
      </c>
      <c r="C4" s="64"/>
      <c r="D4" s="65"/>
      <c r="E4" s="66"/>
      <c r="F4" s="73" t="s">
        <v>64</v>
      </c>
      <c r="G4" s="82"/>
      <c r="H4" s="69"/>
      <c r="I4" s="79"/>
    </row>
    <row r="5" spans="1:11" ht="27" customHeight="1">
      <c r="A5" s="83" t="s">
        <v>238</v>
      </c>
      <c r="B5" s="70" t="s">
        <v>60</v>
      </c>
      <c r="C5" s="64"/>
      <c r="D5" s="65"/>
      <c r="E5" s="66"/>
      <c r="F5" s="72" t="s">
        <v>65</v>
      </c>
      <c r="G5" s="82"/>
      <c r="H5" s="69"/>
      <c r="I5" s="79"/>
    </row>
    <row r="6" spans="1:11" ht="27" customHeight="1">
      <c r="A6" s="83"/>
      <c r="B6" s="70"/>
      <c r="C6" s="64"/>
      <c r="D6" s="67"/>
      <c r="E6" s="66"/>
      <c r="F6" s="72" t="s">
        <v>66</v>
      </c>
      <c r="G6" s="82"/>
      <c r="H6" s="69"/>
      <c r="I6" s="79"/>
    </row>
    <row r="7" spans="1:11" ht="15.75" thickBot="1">
      <c r="A7" s="88"/>
      <c r="C7" s="57"/>
      <c r="D7" s="59"/>
      <c r="E7" s="54"/>
      <c r="F7" s="74"/>
      <c r="G7" s="45"/>
      <c r="H7" s="55"/>
      <c r="I7" s="80"/>
    </row>
    <row r="8" spans="1:11">
      <c r="A8" s="6"/>
      <c r="B8" s="6"/>
      <c r="C8" s="7"/>
      <c r="E8" s="8"/>
      <c r="F8" s="75"/>
      <c r="H8" s="8"/>
    </row>
    <row r="9" spans="1:11" ht="15.75" thickBot="1">
      <c r="A9" s="333"/>
      <c r="B9" s="333"/>
      <c r="C9" s="333"/>
      <c r="D9" s="333"/>
      <c r="E9" s="333"/>
      <c r="F9" s="333"/>
      <c r="G9" s="333"/>
    </row>
    <row r="10" spans="1:11" ht="18.75" customHeight="1" thickTop="1">
      <c r="A10" s="257"/>
      <c r="B10" s="258"/>
      <c r="C10" s="258"/>
      <c r="D10" s="259"/>
      <c r="E10" s="260"/>
      <c r="F10" s="261"/>
      <c r="G10" s="262"/>
      <c r="H10" s="271" t="s">
        <v>5</v>
      </c>
      <c r="I10" s="272" t="s">
        <v>5</v>
      </c>
    </row>
    <row r="11" spans="1:11" ht="18.75" customHeight="1">
      <c r="A11" s="263"/>
      <c r="B11" s="191"/>
      <c r="C11" s="191"/>
      <c r="D11" s="192"/>
      <c r="E11" s="193"/>
      <c r="F11" s="194"/>
      <c r="G11" s="195"/>
      <c r="H11" s="273" t="s">
        <v>7</v>
      </c>
      <c r="I11" s="274" t="s">
        <v>6</v>
      </c>
    </row>
    <row r="12" spans="1:11" ht="18.75" customHeight="1" thickBot="1">
      <c r="A12" s="264"/>
      <c r="B12" s="265"/>
      <c r="C12" s="265"/>
      <c r="D12" s="266"/>
      <c r="E12" s="267"/>
      <c r="F12" s="268"/>
      <c r="G12" s="269"/>
      <c r="H12" s="275">
        <f>SUM(H14:H20)</f>
        <v>0</v>
      </c>
      <c r="I12" s="276">
        <f>SUM(I14:I20)</f>
        <v>0</v>
      </c>
    </row>
    <row r="13" spans="1:11" s="199" customFormat="1" ht="24.75" thickTop="1">
      <c r="A13" s="244" t="s">
        <v>362</v>
      </c>
      <c r="B13" s="244" t="s">
        <v>408</v>
      </c>
      <c r="C13" s="244" t="s">
        <v>146</v>
      </c>
      <c r="D13" s="250" t="s">
        <v>147</v>
      </c>
      <c r="E13" s="251" t="s">
        <v>148</v>
      </c>
      <c r="F13" s="252" t="s">
        <v>150</v>
      </c>
      <c r="G13" s="250" t="s">
        <v>145</v>
      </c>
      <c r="H13" s="251" t="s">
        <v>149</v>
      </c>
      <c r="I13" s="253" t="s">
        <v>5</v>
      </c>
    </row>
    <row r="14" spans="1:11" s="16" customFormat="1" ht="25.5" customHeight="1">
      <c r="A14" s="85" t="s">
        <v>154</v>
      </c>
      <c r="B14" s="18">
        <v>57292</v>
      </c>
      <c r="C14" s="86" t="s">
        <v>84</v>
      </c>
      <c r="D14" s="91">
        <v>24</v>
      </c>
      <c r="E14" s="90">
        <v>2</v>
      </c>
      <c r="F14" s="49">
        <f>E14*D14</f>
        <v>48</v>
      </c>
      <c r="G14" s="87">
        <v>52.99</v>
      </c>
      <c r="H14" s="18"/>
      <c r="I14" s="23">
        <f>H14*D14</f>
        <v>0</v>
      </c>
    </row>
    <row r="15" spans="1:11" s="16" customFormat="1" ht="25.5" customHeight="1">
      <c r="A15" s="85" t="s">
        <v>154</v>
      </c>
      <c r="B15" s="18">
        <v>57618</v>
      </c>
      <c r="C15" s="86" t="s">
        <v>85</v>
      </c>
      <c r="D15" s="91">
        <v>9</v>
      </c>
      <c r="E15" s="90">
        <v>3</v>
      </c>
      <c r="F15" s="49">
        <f t="shared" ref="F15:F20" si="0">E15*D15</f>
        <v>27</v>
      </c>
      <c r="G15" s="87">
        <v>19.989999999999998</v>
      </c>
      <c r="H15" s="18"/>
      <c r="I15" s="23">
        <f t="shared" ref="I15:I20" si="1">H15*D15</f>
        <v>0</v>
      </c>
    </row>
    <row r="16" spans="1:11" s="16" customFormat="1" ht="25.5" customHeight="1">
      <c r="A16" s="85" t="s">
        <v>155</v>
      </c>
      <c r="B16" s="18">
        <v>25008</v>
      </c>
      <c r="C16" s="86" t="s">
        <v>86</v>
      </c>
      <c r="D16" s="91">
        <v>16.5</v>
      </c>
      <c r="E16" s="90">
        <v>2</v>
      </c>
      <c r="F16" s="49">
        <f t="shared" si="0"/>
        <v>33</v>
      </c>
      <c r="G16" s="87">
        <v>36.99</v>
      </c>
      <c r="H16" s="18"/>
      <c r="I16" s="23">
        <f t="shared" si="1"/>
        <v>0</v>
      </c>
    </row>
    <row r="17" spans="1:9" s="16" customFormat="1" ht="25.5" customHeight="1">
      <c r="A17" s="85" t="s">
        <v>159</v>
      </c>
      <c r="B17" s="18">
        <v>10436</v>
      </c>
      <c r="C17" s="86" t="s">
        <v>87</v>
      </c>
      <c r="D17" s="91">
        <v>8.5</v>
      </c>
      <c r="E17" s="90">
        <v>4</v>
      </c>
      <c r="F17" s="49">
        <f t="shared" si="0"/>
        <v>34</v>
      </c>
      <c r="G17" s="87">
        <v>18.989999999999998</v>
      </c>
      <c r="H17" s="18"/>
      <c r="I17" s="23">
        <f t="shared" si="1"/>
        <v>0</v>
      </c>
    </row>
    <row r="18" spans="1:9" s="16" customFormat="1" ht="25.5" customHeight="1">
      <c r="A18" s="85" t="s">
        <v>156</v>
      </c>
      <c r="B18" s="18">
        <v>24127</v>
      </c>
      <c r="C18" s="86" t="s">
        <v>88</v>
      </c>
      <c r="D18" s="91">
        <v>6.5</v>
      </c>
      <c r="E18" s="90">
        <v>4</v>
      </c>
      <c r="F18" s="49">
        <f t="shared" si="0"/>
        <v>26</v>
      </c>
      <c r="G18" s="87">
        <v>13.99</v>
      </c>
      <c r="H18" s="18"/>
      <c r="I18" s="23">
        <f t="shared" si="1"/>
        <v>0</v>
      </c>
    </row>
    <row r="19" spans="1:9" s="16" customFormat="1" ht="25.5" customHeight="1">
      <c r="A19" s="224" t="s">
        <v>157</v>
      </c>
      <c r="B19" s="214">
        <v>11665</v>
      </c>
      <c r="C19" s="231" t="s">
        <v>89</v>
      </c>
      <c r="D19" s="226">
        <v>24.5</v>
      </c>
      <c r="E19" s="227">
        <v>2</v>
      </c>
      <c r="F19" s="217">
        <f t="shared" si="0"/>
        <v>49</v>
      </c>
      <c r="G19" s="232">
        <v>53.99</v>
      </c>
      <c r="H19" s="201"/>
      <c r="I19" s="218">
        <f t="shared" si="1"/>
        <v>0</v>
      </c>
    </row>
    <row r="20" spans="1:9" s="15" customFormat="1" ht="25.5" customHeight="1">
      <c r="A20" s="85" t="s">
        <v>158</v>
      </c>
      <c r="B20" s="52">
        <v>64139</v>
      </c>
      <c r="C20" s="86" t="s">
        <v>90</v>
      </c>
      <c r="D20" s="91">
        <v>37.700000000000003</v>
      </c>
      <c r="E20" s="90">
        <v>1</v>
      </c>
      <c r="F20" s="77">
        <f t="shared" si="0"/>
        <v>37.700000000000003</v>
      </c>
      <c r="G20" s="87">
        <v>82.99</v>
      </c>
      <c r="H20" s="18"/>
      <c r="I20" s="51">
        <f t="shared" si="1"/>
        <v>0</v>
      </c>
    </row>
    <row r="21" spans="1:9" ht="24.75" customHeight="1">
      <c r="A21" s="94" t="s">
        <v>235</v>
      </c>
    </row>
    <row r="22" spans="1:9" ht="24.75" customHeight="1">
      <c r="A22" s="94" t="s">
        <v>236</v>
      </c>
    </row>
  </sheetData>
  <sheetProtection formatCells="0" formatRows="0" insertRows="0" deleteRows="0"/>
  <mergeCells count="1">
    <mergeCell ref="A9:G9"/>
  </mergeCells>
  <conditionalFormatting sqref="B14:B20 F14:F20 H14:H20">
    <cfRule type="notContainsBlanks" dxfId="46" priority="9">
      <formula>LEN(TRIM(B14))&gt;0</formula>
    </cfRule>
  </conditionalFormatting>
  <conditionalFormatting sqref="I14:I20">
    <cfRule type="notContainsBlanks" dxfId="45" priority="7">
      <formula>LEN(TRIM(I14))&gt;0</formula>
    </cfRule>
  </conditionalFormatting>
  <conditionalFormatting sqref="A14:A20">
    <cfRule type="notContainsBlanks" dxfId="44" priority="5">
      <formula>LEN(TRIM(A14))&gt;0</formula>
    </cfRule>
  </conditionalFormatting>
  <conditionalFormatting sqref="C14:C20">
    <cfRule type="notContainsBlanks" dxfId="43" priority="4">
      <formula>LEN(TRIM(C14))&gt;0</formula>
    </cfRule>
  </conditionalFormatting>
  <conditionalFormatting sqref="G14:G20">
    <cfRule type="notContainsBlanks" dxfId="42" priority="3">
      <formula>LEN(TRIM(G14))&gt;0</formula>
    </cfRule>
  </conditionalFormatting>
  <conditionalFormatting sqref="E14:E20">
    <cfRule type="notContainsBlanks" dxfId="41" priority="2">
      <formula>LEN(TRIM(E14))&gt;0</formula>
    </cfRule>
  </conditionalFormatting>
  <conditionalFormatting sqref="D14:D20">
    <cfRule type="notContainsBlanks" dxfId="40" priority="1">
      <formula>LEN(TRIM(D14))&gt;0</formula>
    </cfRule>
  </conditionalFormatting>
  <printOptions horizontalCentered="1"/>
  <pageMargins left="0.2" right="0.2" top="0.25" bottom="0.5" header="0.3" footer="0.3"/>
  <pageSetup orientation="landscape" r:id="rId1"/>
  <headerFooter>
    <oddFooter>&amp;C&amp;"-,Regular"&amp;11&amp;A  &amp;F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734B83-8797-408C-BA66-AD0F7E511FC6}">
  <dimension ref="A1:K22"/>
  <sheetViews>
    <sheetView showGridLines="0" view="pageBreakPreview" zoomScale="60" zoomScaleNormal="100" workbookViewId="0">
      <selection activeCell="D29" sqref="D29"/>
    </sheetView>
  </sheetViews>
  <sheetFormatPr defaultRowHeight="15"/>
  <cols>
    <col min="1" max="1" width="36.88671875" style="1" customWidth="1"/>
    <col min="2" max="2" width="8.5546875" style="1" customWidth="1"/>
    <col min="3" max="3" width="11.77734375" style="2" customWidth="1"/>
    <col min="4" max="4" width="8.88671875" style="60" customWidth="1"/>
    <col min="5" max="5" width="8.88671875" style="3"/>
    <col min="6" max="6" width="8.88671875" style="76"/>
    <col min="7" max="7" width="8.88671875" style="21" customWidth="1"/>
    <col min="8" max="8" width="8.88671875" style="3"/>
    <col min="9" max="9" width="10.77734375" style="76" customWidth="1"/>
    <col min="10" max="10" width="4.77734375" style="5" customWidth="1"/>
    <col min="11" max="16384" width="8.88671875" style="5"/>
  </cols>
  <sheetData>
    <row r="1" spans="1:11" ht="63" customHeight="1" thickBot="1">
      <c r="A1" s="56"/>
      <c r="B1" s="56"/>
      <c r="C1" s="22"/>
      <c r="D1" s="58"/>
      <c r="E1" s="55"/>
      <c r="F1" s="71"/>
      <c r="G1" s="45"/>
      <c r="H1" s="55"/>
      <c r="I1" s="93" t="s">
        <v>237</v>
      </c>
      <c r="K1" s="92"/>
    </row>
    <row r="2" spans="1:11" ht="27" customHeight="1">
      <c r="A2" s="89" t="s">
        <v>204</v>
      </c>
      <c r="B2" s="70" t="s">
        <v>57</v>
      </c>
      <c r="C2" s="20"/>
      <c r="D2" s="62"/>
      <c r="E2" s="63"/>
      <c r="F2" s="72" t="s">
        <v>62</v>
      </c>
      <c r="G2" s="81"/>
      <c r="H2" s="68"/>
      <c r="I2" s="78"/>
    </row>
    <row r="3" spans="1:11" ht="27" customHeight="1">
      <c r="A3" s="83" t="s">
        <v>205</v>
      </c>
      <c r="B3" s="70" t="s">
        <v>58</v>
      </c>
      <c r="C3" s="64"/>
      <c r="D3" s="65"/>
      <c r="E3" s="66"/>
      <c r="F3" s="72" t="s">
        <v>63</v>
      </c>
      <c r="G3" s="82"/>
      <c r="H3" s="69"/>
      <c r="I3" s="79"/>
    </row>
    <row r="4" spans="1:11" ht="27" customHeight="1">
      <c r="A4" s="83" t="s">
        <v>206</v>
      </c>
      <c r="B4" s="70" t="s">
        <v>59</v>
      </c>
      <c r="C4" s="64"/>
      <c r="D4" s="65"/>
      <c r="E4" s="66"/>
      <c r="F4" s="73" t="s">
        <v>64</v>
      </c>
      <c r="G4" s="82"/>
      <c r="H4" s="69"/>
      <c r="I4" s="79"/>
    </row>
    <row r="5" spans="1:11" ht="27" customHeight="1">
      <c r="A5" s="83" t="s">
        <v>239</v>
      </c>
      <c r="B5" s="70" t="s">
        <v>60</v>
      </c>
      <c r="C5" s="64"/>
      <c r="D5" s="65"/>
      <c r="E5" s="66"/>
      <c r="F5" s="72" t="s">
        <v>65</v>
      </c>
      <c r="G5" s="82"/>
      <c r="H5" s="69"/>
      <c r="I5" s="79"/>
    </row>
    <row r="6" spans="1:11" ht="27" customHeight="1">
      <c r="A6" s="83"/>
      <c r="B6" s="70"/>
      <c r="C6" s="64"/>
      <c r="D6" s="67"/>
      <c r="E6" s="66"/>
      <c r="F6" s="72" t="s">
        <v>66</v>
      </c>
      <c r="G6" s="82"/>
      <c r="H6" s="69"/>
      <c r="I6" s="79"/>
    </row>
    <row r="7" spans="1:11" ht="15.75" thickBot="1">
      <c r="A7" s="88"/>
      <c r="C7" s="57"/>
      <c r="D7" s="59"/>
      <c r="E7" s="54"/>
      <c r="F7" s="74"/>
      <c r="G7" s="45"/>
      <c r="H7" s="55"/>
      <c r="I7" s="80"/>
    </row>
    <row r="8" spans="1:11">
      <c r="A8" s="6"/>
      <c r="B8" s="6"/>
      <c r="C8" s="7"/>
      <c r="E8" s="8"/>
      <c r="F8" s="75"/>
      <c r="H8" s="8"/>
    </row>
    <row r="9" spans="1:11" ht="15.75" thickBot="1">
      <c r="A9" s="333"/>
      <c r="B9" s="333"/>
      <c r="C9" s="333"/>
      <c r="D9" s="333"/>
      <c r="E9" s="333"/>
      <c r="F9" s="333"/>
      <c r="G9" s="333"/>
    </row>
    <row r="10" spans="1:11" ht="18.75" customHeight="1" thickTop="1">
      <c r="A10" s="257"/>
      <c r="B10" s="258"/>
      <c r="C10" s="258"/>
      <c r="D10" s="259"/>
      <c r="E10" s="260"/>
      <c r="F10" s="261"/>
      <c r="G10" s="262"/>
      <c r="H10" s="271" t="s">
        <v>5</v>
      </c>
      <c r="I10" s="272" t="s">
        <v>5</v>
      </c>
    </row>
    <row r="11" spans="1:11" ht="18.75" customHeight="1">
      <c r="A11" s="263"/>
      <c r="B11" s="191"/>
      <c r="C11" s="191"/>
      <c r="D11" s="192"/>
      <c r="E11" s="193"/>
      <c r="F11" s="194"/>
      <c r="G11" s="195"/>
      <c r="H11" s="273" t="s">
        <v>7</v>
      </c>
      <c r="I11" s="274" t="s">
        <v>6</v>
      </c>
    </row>
    <row r="12" spans="1:11" ht="18.75" customHeight="1" thickBot="1">
      <c r="A12" s="264"/>
      <c r="B12" s="265"/>
      <c r="C12" s="265"/>
      <c r="D12" s="266"/>
      <c r="E12" s="267"/>
      <c r="F12" s="268"/>
      <c r="G12" s="269"/>
      <c r="H12" s="275">
        <f>SUM(H14:H20)</f>
        <v>0</v>
      </c>
      <c r="I12" s="276">
        <f>SUM(I14:I20)</f>
        <v>0</v>
      </c>
    </row>
    <row r="13" spans="1:11" s="199" customFormat="1" ht="24.75" thickTop="1">
      <c r="A13" s="244" t="s">
        <v>362</v>
      </c>
      <c r="B13" s="244" t="s">
        <v>408</v>
      </c>
      <c r="C13" s="244" t="s">
        <v>146</v>
      </c>
      <c r="D13" s="250" t="s">
        <v>147</v>
      </c>
      <c r="E13" s="251" t="s">
        <v>148</v>
      </c>
      <c r="F13" s="252" t="s">
        <v>150</v>
      </c>
      <c r="G13" s="250" t="s">
        <v>145</v>
      </c>
      <c r="H13" s="251" t="s">
        <v>149</v>
      </c>
      <c r="I13" s="253" t="s">
        <v>5</v>
      </c>
    </row>
    <row r="14" spans="1:11" s="16" customFormat="1" ht="25.5" customHeight="1">
      <c r="A14" s="17" t="s">
        <v>160</v>
      </c>
      <c r="B14" s="18" t="s">
        <v>161</v>
      </c>
      <c r="C14" s="14" t="s">
        <v>91</v>
      </c>
      <c r="D14" s="95">
        <v>12.5</v>
      </c>
      <c r="E14" s="19" t="s">
        <v>243</v>
      </c>
      <c r="F14" s="19" t="s">
        <v>243</v>
      </c>
      <c r="G14" s="49">
        <v>24.99</v>
      </c>
      <c r="H14" s="18"/>
      <c r="I14" s="23">
        <f>H14*D14</f>
        <v>0</v>
      </c>
    </row>
    <row r="15" spans="1:11" s="16" customFormat="1" ht="25.5" customHeight="1">
      <c r="A15" s="17" t="s">
        <v>162</v>
      </c>
      <c r="B15" s="18" t="s">
        <v>163</v>
      </c>
      <c r="C15" s="14" t="s">
        <v>92</v>
      </c>
      <c r="D15" s="95">
        <v>10</v>
      </c>
      <c r="E15" s="19" t="s">
        <v>243</v>
      </c>
      <c r="F15" s="19" t="s">
        <v>243</v>
      </c>
      <c r="G15" s="49">
        <v>19.989999999999998</v>
      </c>
      <c r="H15" s="18"/>
      <c r="I15" s="23">
        <f t="shared" ref="I15:I20" si="0">H15*D15</f>
        <v>0</v>
      </c>
    </row>
    <row r="16" spans="1:11" s="16" customFormat="1" ht="25.5" customHeight="1">
      <c r="A16" s="17" t="s">
        <v>164</v>
      </c>
      <c r="B16" s="18" t="s">
        <v>165</v>
      </c>
      <c r="C16" s="14" t="s">
        <v>93</v>
      </c>
      <c r="D16" s="95">
        <v>7.5</v>
      </c>
      <c r="E16" s="19" t="s">
        <v>243</v>
      </c>
      <c r="F16" s="19" t="s">
        <v>243</v>
      </c>
      <c r="G16" s="49">
        <v>14.99</v>
      </c>
      <c r="H16" s="18"/>
      <c r="I16" s="23">
        <f t="shared" si="0"/>
        <v>0</v>
      </c>
    </row>
    <row r="17" spans="1:9" s="16" customFormat="1" ht="25.5" customHeight="1">
      <c r="A17" s="17" t="s">
        <v>166</v>
      </c>
      <c r="B17" s="18" t="s">
        <v>167</v>
      </c>
      <c r="C17" s="14" t="s">
        <v>94</v>
      </c>
      <c r="D17" s="95">
        <v>6.5</v>
      </c>
      <c r="E17" s="19" t="s">
        <v>243</v>
      </c>
      <c r="F17" s="19" t="s">
        <v>243</v>
      </c>
      <c r="G17" s="49">
        <v>12.99</v>
      </c>
      <c r="H17" s="18"/>
      <c r="I17" s="23">
        <f t="shared" si="0"/>
        <v>0</v>
      </c>
    </row>
    <row r="18" spans="1:9" s="16" customFormat="1" ht="25.5" customHeight="1">
      <c r="A18" s="17" t="s">
        <v>168</v>
      </c>
      <c r="B18" s="18" t="s">
        <v>169</v>
      </c>
      <c r="C18" s="14" t="s">
        <v>95</v>
      </c>
      <c r="D18" s="95">
        <v>5</v>
      </c>
      <c r="E18" s="19" t="s">
        <v>243</v>
      </c>
      <c r="F18" s="19" t="s">
        <v>243</v>
      </c>
      <c r="G18" s="49">
        <v>9.99</v>
      </c>
      <c r="H18" s="18"/>
      <c r="I18" s="23">
        <f t="shared" si="0"/>
        <v>0</v>
      </c>
    </row>
    <row r="19" spans="1:9" s="16" customFormat="1" ht="25.5" customHeight="1">
      <c r="A19" s="202" t="s">
        <v>170</v>
      </c>
      <c r="B19" s="214" t="s">
        <v>171</v>
      </c>
      <c r="C19" s="229" t="s">
        <v>96</v>
      </c>
      <c r="D19" s="215">
        <v>6.5</v>
      </c>
      <c r="E19" s="223" t="s">
        <v>243</v>
      </c>
      <c r="F19" s="223" t="s">
        <v>243</v>
      </c>
      <c r="G19" s="230">
        <v>12.99</v>
      </c>
      <c r="H19" s="201"/>
      <c r="I19" s="218">
        <f t="shared" si="0"/>
        <v>0</v>
      </c>
    </row>
    <row r="20" spans="1:9" s="15" customFormat="1" ht="25.5" customHeight="1">
      <c r="A20" s="17" t="s">
        <v>172</v>
      </c>
      <c r="B20" s="52" t="s">
        <v>173</v>
      </c>
      <c r="C20" s="14" t="s">
        <v>97</v>
      </c>
      <c r="D20" s="95">
        <v>5</v>
      </c>
      <c r="E20" s="53" t="s">
        <v>243</v>
      </c>
      <c r="F20" s="53" t="s">
        <v>243</v>
      </c>
      <c r="G20" s="49">
        <v>9.99</v>
      </c>
      <c r="H20" s="18"/>
      <c r="I20" s="51">
        <f t="shared" si="0"/>
        <v>0</v>
      </c>
    </row>
    <row r="21" spans="1:9" ht="26.25" customHeight="1">
      <c r="A21" s="94" t="s">
        <v>241</v>
      </c>
    </row>
    <row r="22" spans="1:9" ht="26.25" customHeight="1">
      <c r="A22" s="94" t="s">
        <v>242</v>
      </c>
    </row>
  </sheetData>
  <sheetProtection formatCells="0" formatRows="0" insertRows="0" deleteRows="0"/>
  <mergeCells count="1">
    <mergeCell ref="A9:G9"/>
  </mergeCells>
  <conditionalFormatting sqref="B14:B20 H14:H20 E14:F20">
    <cfRule type="notContainsBlanks" dxfId="39" priority="8">
      <formula>LEN(TRIM(B14))&gt;0</formula>
    </cfRule>
  </conditionalFormatting>
  <conditionalFormatting sqref="I14:I20">
    <cfRule type="notContainsBlanks" dxfId="38" priority="6">
      <formula>LEN(TRIM(I14))&gt;0</formula>
    </cfRule>
  </conditionalFormatting>
  <conditionalFormatting sqref="A14:A20">
    <cfRule type="notContainsBlanks" dxfId="37" priority="4">
      <formula>LEN(TRIM(A14))&gt;0</formula>
    </cfRule>
  </conditionalFormatting>
  <conditionalFormatting sqref="C14:C20">
    <cfRule type="notContainsBlanks" dxfId="36" priority="3">
      <formula>LEN(TRIM(C14))&gt;0</formula>
    </cfRule>
  </conditionalFormatting>
  <conditionalFormatting sqref="G14:G20">
    <cfRule type="notContainsBlanks" dxfId="35" priority="2">
      <formula>LEN(TRIM(G14))&gt;0</formula>
    </cfRule>
  </conditionalFormatting>
  <conditionalFormatting sqref="D14:D20">
    <cfRule type="notContainsBlanks" dxfId="34" priority="1">
      <formula>LEN(TRIM(D14))&gt;0</formula>
    </cfRule>
  </conditionalFormatting>
  <printOptions horizontalCentered="1"/>
  <pageMargins left="0.2" right="0.2" top="0.25" bottom="0.5" header="0.3" footer="0.3"/>
  <pageSetup orientation="landscape" r:id="rId1"/>
  <headerFooter>
    <oddFooter>&amp;C&amp;"-,Regular"&amp;11&amp;A  &amp;F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910538-7ECA-4947-831F-85055CC458E2}">
  <dimension ref="A1:K20"/>
  <sheetViews>
    <sheetView showGridLines="0" view="pageBreakPreview" zoomScale="60" zoomScaleNormal="100" workbookViewId="0">
      <selection activeCell="D29" sqref="D29"/>
    </sheetView>
  </sheetViews>
  <sheetFormatPr defaultRowHeight="15"/>
  <cols>
    <col min="1" max="1" width="36.88671875" style="1" customWidth="1"/>
    <col min="2" max="2" width="8.5546875" style="1" customWidth="1"/>
    <col min="3" max="3" width="11.77734375" style="2" customWidth="1"/>
    <col min="4" max="4" width="8.88671875" style="60" customWidth="1"/>
    <col min="5" max="5" width="8.88671875" style="3"/>
    <col min="6" max="6" width="8.88671875" style="76"/>
    <col min="7" max="7" width="8.88671875" style="21" customWidth="1"/>
    <col min="8" max="8" width="8.88671875" style="3"/>
    <col min="9" max="9" width="10.77734375" style="76" customWidth="1"/>
    <col min="10" max="10" width="4.77734375" style="5" customWidth="1"/>
    <col min="11" max="16384" width="8.88671875" style="5"/>
  </cols>
  <sheetData>
    <row r="1" spans="1:11" ht="63" customHeight="1" thickBot="1">
      <c r="A1" s="56"/>
      <c r="B1" s="56"/>
      <c r="C1" s="22"/>
      <c r="D1" s="58"/>
      <c r="E1" s="55"/>
      <c r="F1" s="71"/>
      <c r="G1" s="45"/>
      <c r="H1" s="55"/>
      <c r="I1" s="93" t="s">
        <v>237</v>
      </c>
      <c r="K1" s="92"/>
    </row>
    <row r="2" spans="1:11" ht="27" customHeight="1">
      <c r="A2" s="89" t="s">
        <v>207</v>
      </c>
      <c r="B2" s="70" t="s">
        <v>57</v>
      </c>
      <c r="C2" s="20"/>
      <c r="D2" s="62"/>
      <c r="E2" s="63"/>
      <c r="F2" s="72" t="s">
        <v>62</v>
      </c>
      <c r="G2" s="81"/>
      <c r="H2" s="68"/>
      <c r="I2" s="78"/>
    </row>
    <row r="3" spans="1:11" ht="27" customHeight="1">
      <c r="A3" s="83" t="s">
        <v>208</v>
      </c>
      <c r="B3" s="70" t="s">
        <v>58</v>
      </c>
      <c r="C3" s="64"/>
      <c r="D3" s="65"/>
      <c r="E3" s="66"/>
      <c r="F3" s="72" t="s">
        <v>63</v>
      </c>
      <c r="G3" s="82"/>
      <c r="H3" s="69"/>
      <c r="I3" s="79"/>
    </row>
    <row r="4" spans="1:11" ht="27" customHeight="1">
      <c r="A4" s="83" t="s">
        <v>209</v>
      </c>
      <c r="B4" s="70" t="s">
        <v>59</v>
      </c>
      <c r="C4" s="64"/>
      <c r="D4" s="65"/>
      <c r="E4" s="66"/>
      <c r="F4" s="73" t="s">
        <v>64</v>
      </c>
      <c r="G4" s="82"/>
      <c r="H4" s="69"/>
      <c r="I4" s="79"/>
    </row>
    <row r="5" spans="1:11" ht="27" customHeight="1">
      <c r="A5" s="83" t="s">
        <v>240</v>
      </c>
      <c r="B5" s="70" t="s">
        <v>60</v>
      </c>
      <c r="C5" s="64"/>
      <c r="D5" s="65"/>
      <c r="E5" s="66"/>
      <c r="F5" s="72" t="s">
        <v>65</v>
      </c>
      <c r="G5" s="82"/>
      <c r="H5" s="69"/>
      <c r="I5" s="79"/>
    </row>
    <row r="6" spans="1:11" ht="27" customHeight="1">
      <c r="A6" s="83"/>
      <c r="B6" s="70"/>
      <c r="C6" s="64"/>
      <c r="D6" s="67"/>
      <c r="E6" s="66"/>
      <c r="F6" s="72" t="s">
        <v>66</v>
      </c>
      <c r="G6" s="82"/>
      <c r="H6" s="69"/>
      <c r="I6" s="79"/>
    </row>
    <row r="7" spans="1:11" ht="15.75" thickBot="1">
      <c r="A7" s="88"/>
      <c r="C7" s="57"/>
      <c r="D7" s="59"/>
      <c r="E7" s="54"/>
      <c r="F7" s="74"/>
      <c r="G7" s="45"/>
      <c r="H7" s="55"/>
      <c r="I7" s="80"/>
    </row>
    <row r="8" spans="1:11">
      <c r="A8" s="6"/>
      <c r="B8" s="6"/>
      <c r="C8" s="7"/>
      <c r="E8" s="8"/>
      <c r="F8" s="75"/>
      <c r="H8" s="8"/>
    </row>
    <row r="9" spans="1:11" ht="15.75" thickBot="1">
      <c r="A9" s="333"/>
      <c r="B9" s="333"/>
      <c r="C9" s="333"/>
      <c r="D9" s="333"/>
      <c r="E9" s="333"/>
      <c r="F9" s="333"/>
      <c r="G9" s="333"/>
    </row>
    <row r="10" spans="1:11" ht="18.75" customHeight="1" thickTop="1">
      <c r="A10" s="257"/>
      <c r="B10" s="258"/>
      <c r="C10" s="258"/>
      <c r="D10" s="259"/>
      <c r="E10" s="260"/>
      <c r="F10" s="261"/>
      <c r="G10" s="262"/>
      <c r="H10" s="271" t="s">
        <v>5</v>
      </c>
      <c r="I10" s="272" t="s">
        <v>5</v>
      </c>
    </row>
    <row r="11" spans="1:11" ht="18.75" customHeight="1">
      <c r="A11" s="263"/>
      <c r="B11" s="191"/>
      <c r="C11" s="191"/>
      <c r="D11" s="192"/>
      <c r="E11" s="193"/>
      <c r="F11" s="194"/>
      <c r="G11" s="195"/>
      <c r="H11" s="273" t="s">
        <v>7</v>
      </c>
      <c r="I11" s="274" t="s">
        <v>6</v>
      </c>
    </row>
    <row r="12" spans="1:11" ht="18.75" customHeight="1" thickBot="1">
      <c r="A12" s="264"/>
      <c r="B12" s="265"/>
      <c r="C12" s="265"/>
      <c r="D12" s="266"/>
      <c r="E12" s="267"/>
      <c r="F12" s="268"/>
      <c r="G12" s="269"/>
      <c r="H12" s="275">
        <f>SUM(H14:H20)</f>
        <v>0</v>
      </c>
      <c r="I12" s="276">
        <f>SUM(I14:I20)</f>
        <v>0</v>
      </c>
    </row>
    <row r="13" spans="1:11" s="199" customFormat="1" ht="24.75" thickTop="1">
      <c r="A13" s="244" t="s">
        <v>362</v>
      </c>
      <c r="B13" s="244" t="s">
        <v>408</v>
      </c>
      <c r="C13" s="244" t="s">
        <v>146</v>
      </c>
      <c r="D13" s="250" t="s">
        <v>147</v>
      </c>
      <c r="E13" s="251" t="s">
        <v>148</v>
      </c>
      <c r="F13" s="252" t="s">
        <v>150</v>
      </c>
      <c r="G13" s="250" t="s">
        <v>145</v>
      </c>
      <c r="H13" s="251" t="s">
        <v>149</v>
      </c>
      <c r="I13" s="253" t="s">
        <v>5</v>
      </c>
    </row>
    <row r="14" spans="1:11" s="16" customFormat="1" ht="25.5" customHeight="1">
      <c r="A14" s="85" t="s">
        <v>187</v>
      </c>
      <c r="B14" s="18" t="s">
        <v>186</v>
      </c>
      <c r="C14" s="13" t="s">
        <v>98</v>
      </c>
      <c r="D14" s="91">
        <v>8</v>
      </c>
      <c r="E14" s="90">
        <v>2</v>
      </c>
      <c r="F14" s="49">
        <f>E14*D14</f>
        <v>16</v>
      </c>
      <c r="G14" s="50">
        <v>17.989999999999998</v>
      </c>
      <c r="H14" s="18"/>
      <c r="I14" s="23">
        <f>H14*D14</f>
        <v>0</v>
      </c>
    </row>
    <row r="15" spans="1:11" s="16" customFormat="1" ht="25.5" customHeight="1">
      <c r="A15" s="85" t="s">
        <v>174</v>
      </c>
      <c r="B15" s="18" t="s">
        <v>175</v>
      </c>
      <c r="C15" s="13" t="s">
        <v>99</v>
      </c>
      <c r="D15" s="91">
        <v>4</v>
      </c>
      <c r="E15" s="90">
        <v>2</v>
      </c>
      <c r="F15" s="49">
        <f t="shared" ref="F15:F20" si="0">E15*D15</f>
        <v>8</v>
      </c>
      <c r="G15" s="50">
        <v>8.99</v>
      </c>
      <c r="H15" s="18"/>
      <c r="I15" s="23">
        <f t="shared" ref="I15:I20" si="1">H15*D15</f>
        <v>0</v>
      </c>
    </row>
    <row r="16" spans="1:11" s="16" customFormat="1" ht="25.5" customHeight="1">
      <c r="A16" s="85" t="s">
        <v>176</v>
      </c>
      <c r="B16" s="18" t="s">
        <v>177</v>
      </c>
      <c r="C16" s="13" t="s">
        <v>100</v>
      </c>
      <c r="D16" s="91">
        <v>7</v>
      </c>
      <c r="E16" s="90">
        <v>2</v>
      </c>
      <c r="F16" s="49">
        <f t="shared" si="0"/>
        <v>14</v>
      </c>
      <c r="G16" s="50">
        <v>14.99</v>
      </c>
      <c r="H16" s="19"/>
      <c r="I16" s="23">
        <f t="shared" si="1"/>
        <v>0</v>
      </c>
    </row>
    <row r="17" spans="1:9" s="16" customFormat="1" ht="25.5" customHeight="1">
      <c r="A17" s="85" t="s">
        <v>178</v>
      </c>
      <c r="B17" s="18" t="s">
        <v>179</v>
      </c>
      <c r="C17" s="13" t="s">
        <v>101</v>
      </c>
      <c r="D17" s="91">
        <v>7.5</v>
      </c>
      <c r="E17" s="90">
        <v>2</v>
      </c>
      <c r="F17" s="49">
        <f t="shared" si="0"/>
        <v>15</v>
      </c>
      <c r="G17" s="50">
        <v>16.989999999999998</v>
      </c>
      <c r="H17" s="19"/>
      <c r="I17" s="23">
        <f t="shared" si="1"/>
        <v>0</v>
      </c>
    </row>
    <row r="18" spans="1:9" s="16" customFormat="1" ht="25.5" customHeight="1">
      <c r="A18" s="85" t="s">
        <v>180</v>
      </c>
      <c r="B18" s="18" t="s">
        <v>181</v>
      </c>
      <c r="C18" s="13" t="s">
        <v>102</v>
      </c>
      <c r="D18" s="91">
        <v>7.5</v>
      </c>
      <c r="E18" s="90">
        <v>4</v>
      </c>
      <c r="F18" s="49">
        <f t="shared" si="0"/>
        <v>30</v>
      </c>
      <c r="G18" s="50">
        <v>16.989999999999998</v>
      </c>
      <c r="H18" s="19"/>
      <c r="I18" s="23">
        <f t="shared" si="1"/>
        <v>0</v>
      </c>
    </row>
    <row r="19" spans="1:9" s="16" customFormat="1" ht="25.5" customHeight="1">
      <c r="A19" s="224" t="s">
        <v>182</v>
      </c>
      <c r="B19" s="214" t="s">
        <v>183</v>
      </c>
      <c r="C19" s="225" t="s">
        <v>103</v>
      </c>
      <c r="D19" s="226">
        <v>7</v>
      </c>
      <c r="E19" s="227">
        <v>2</v>
      </c>
      <c r="F19" s="217">
        <f t="shared" si="0"/>
        <v>14</v>
      </c>
      <c r="G19" s="228">
        <v>14.99</v>
      </c>
      <c r="H19" s="206"/>
      <c r="I19" s="218">
        <f t="shared" si="1"/>
        <v>0</v>
      </c>
    </row>
    <row r="20" spans="1:9" s="15" customFormat="1" ht="25.5" customHeight="1">
      <c r="A20" s="85" t="s">
        <v>184</v>
      </c>
      <c r="B20" s="52" t="s">
        <v>185</v>
      </c>
      <c r="C20" s="13" t="s">
        <v>104</v>
      </c>
      <c r="D20" s="91">
        <v>8</v>
      </c>
      <c r="E20" s="90">
        <v>2</v>
      </c>
      <c r="F20" s="77">
        <f t="shared" si="0"/>
        <v>16</v>
      </c>
      <c r="G20" s="50">
        <v>17.989999999999998</v>
      </c>
      <c r="H20" s="19"/>
      <c r="I20" s="51">
        <f t="shared" si="1"/>
        <v>0</v>
      </c>
    </row>
  </sheetData>
  <sheetProtection formatCells="0" formatRows="0" insertRows="0" deleteRows="0"/>
  <mergeCells count="1">
    <mergeCell ref="A9:G9"/>
  </mergeCells>
  <conditionalFormatting sqref="H14:H20 B14:B20 F14:F20">
    <cfRule type="notContainsBlanks" dxfId="33" priority="9">
      <formula>LEN(TRIM(B14))&gt;0</formula>
    </cfRule>
  </conditionalFormatting>
  <conditionalFormatting sqref="I14:I20">
    <cfRule type="notContainsBlanks" dxfId="32" priority="7">
      <formula>LEN(TRIM(I14))&gt;0</formula>
    </cfRule>
  </conditionalFormatting>
  <conditionalFormatting sqref="A14:A20">
    <cfRule type="notContainsBlanks" dxfId="31" priority="5">
      <formula>LEN(TRIM(A14))&gt;0</formula>
    </cfRule>
  </conditionalFormatting>
  <conditionalFormatting sqref="C14:C20">
    <cfRule type="notContainsBlanks" dxfId="30" priority="4">
      <formula>LEN(TRIM(C14))&gt;0</formula>
    </cfRule>
  </conditionalFormatting>
  <conditionalFormatting sqref="G14:G20">
    <cfRule type="notContainsBlanks" dxfId="29" priority="3">
      <formula>LEN(TRIM(G14))&gt;0</formula>
    </cfRule>
  </conditionalFormatting>
  <conditionalFormatting sqref="D14:D20">
    <cfRule type="notContainsBlanks" dxfId="28" priority="2">
      <formula>LEN(TRIM(D14))&gt;0</formula>
    </cfRule>
  </conditionalFormatting>
  <conditionalFormatting sqref="E14:E20">
    <cfRule type="notContainsBlanks" dxfId="27" priority="1">
      <formula>LEN(TRIM(E14))&gt;0</formula>
    </cfRule>
  </conditionalFormatting>
  <printOptions horizontalCentered="1"/>
  <pageMargins left="0.2" right="0.2" top="0.25" bottom="0.5" header="0.3" footer="0.3"/>
  <pageSetup orientation="landscape" r:id="rId1"/>
  <headerFooter>
    <oddFooter>&amp;C&amp;"-,Regular"&amp;11&amp;A  &amp;F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41A4F7-826D-48A4-840B-D4ACE0A2B959}">
  <dimension ref="A1"/>
  <sheetViews>
    <sheetView showGridLines="0" view="pageBreakPreview" zoomScale="60" zoomScaleNormal="100" workbookViewId="0">
      <selection activeCell="D29" sqref="D29"/>
    </sheetView>
  </sheetViews>
  <sheetFormatPr defaultRowHeight="15"/>
  <cols>
    <col min="10" max="10" width="4.33203125" customWidth="1"/>
  </cols>
  <sheetData/>
  <printOptions horizontalCentered="1"/>
  <pageMargins left="0.2" right="0.2" top="0.25" bottom="0.5" header="0.3" footer="0.3"/>
  <pageSetup orientation="portrait" r:id="rId1"/>
  <headerFooter>
    <oddFooter>&amp;C&amp;"-,Regular"&amp;11&amp;A  &amp;F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93DA4D-8F56-47E0-ACEC-5081B6129003}">
  <dimension ref="A1:K41"/>
  <sheetViews>
    <sheetView showGridLines="0" view="pageBreakPreview" zoomScale="60" zoomScaleNormal="100" workbookViewId="0">
      <selection activeCell="K15" sqref="K15"/>
    </sheetView>
  </sheetViews>
  <sheetFormatPr defaultRowHeight="15"/>
  <cols>
    <col min="1" max="1" width="11.77734375" style="3" customWidth="1"/>
    <col min="2" max="2" width="26" style="1" customWidth="1"/>
    <col min="3" max="3" width="13.5546875" style="1" customWidth="1"/>
    <col min="4" max="4" width="8.88671875" style="2"/>
    <col min="5" max="5" width="8.88671875" style="2" customWidth="1"/>
    <col min="6" max="6" width="8.88671875" style="21" customWidth="1"/>
    <col min="7" max="7" width="8.88671875" style="30" customWidth="1"/>
    <col min="8" max="8" width="8.88671875" style="31"/>
    <col min="9" max="9" width="8.88671875" style="21"/>
    <col min="10" max="10" width="4.77734375" style="5" customWidth="1"/>
    <col min="11" max="11" width="45.77734375" style="5" bestFit="1" customWidth="1"/>
    <col min="12" max="16384" width="8.88671875" style="5"/>
  </cols>
  <sheetData>
    <row r="1" spans="1:11" ht="54" customHeight="1" thickBot="1">
      <c r="I1" s="93" t="s">
        <v>237</v>
      </c>
    </row>
    <row r="2" spans="1:11" ht="27" customHeight="1" thickTop="1">
      <c r="A2" s="318" t="s">
        <v>222</v>
      </c>
      <c r="B2" s="319"/>
      <c r="C2" s="24" t="s">
        <v>57</v>
      </c>
      <c r="D2" s="10"/>
      <c r="E2" s="10"/>
      <c r="F2" s="47" t="s">
        <v>62</v>
      </c>
      <c r="G2" s="32"/>
      <c r="H2" s="33"/>
      <c r="I2" s="9"/>
    </row>
    <row r="3" spans="1:11" ht="27" customHeight="1">
      <c r="A3" s="320" t="s">
        <v>223</v>
      </c>
      <c r="B3" s="321"/>
      <c r="C3" s="24" t="s">
        <v>58</v>
      </c>
      <c r="D3" s="10"/>
      <c r="E3" s="10"/>
      <c r="F3" s="47" t="s">
        <v>63</v>
      </c>
      <c r="G3" s="32"/>
      <c r="H3" s="33"/>
      <c r="I3" s="9"/>
    </row>
    <row r="4" spans="1:11" ht="27" customHeight="1">
      <c r="A4" s="320" t="s">
        <v>224</v>
      </c>
      <c r="B4" s="321"/>
      <c r="C4" s="24" t="s">
        <v>59</v>
      </c>
      <c r="D4" s="10"/>
      <c r="E4" s="10"/>
      <c r="F4" s="48" t="s">
        <v>64</v>
      </c>
      <c r="G4" s="32"/>
      <c r="H4" s="33"/>
      <c r="I4" s="9"/>
    </row>
    <row r="5" spans="1:11" ht="27" customHeight="1">
      <c r="A5" s="320" t="s">
        <v>225</v>
      </c>
      <c r="B5" s="321"/>
      <c r="C5" s="24" t="s">
        <v>60</v>
      </c>
      <c r="D5" s="10"/>
      <c r="E5" s="10"/>
      <c r="F5" s="47" t="s">
        <v>65</v>
      </c>
      <c r="G5" s="32"/>
      <c r="H5" s="33"/>
      <c r="I5" s="9"/>
    </row>
    <row r="6" spans="1:11" ht="27" customHeight="1">
      <c r="A6" s="322" t="s">
        <v>356</v>
      </c>
      <c r="B6" s="321"/>
      <c r="C6" s="24" t="s">
        <v>61</v>
      </c>
      <c r="D6" s="10"/>
      <c r="E6" s="10"/>
      <c r="F6" s="47" t="s">
        <v>66</v>
      </c>
      <c r="G6" s="32"/>
      <c r="H6" s="33"/>
      <c r="I6" s="9"/>
    </row>
    <row r="7" spans="1:11" ht="15.75" thickBot="1">
      <c r="A7" s="307"/>
      <c r="B7" s="308"/>
      <c r="C7" s="6"/>
      <c r="D7" s="7"/>
      <c r="E7" s="7"/>
      <c r="F7" s="42"/>
      <c r="I7" s="4"/>
    </row>
    <row r="8" spans="1:11" ht="15.75" thickTop="1">
      <c r="A8" s="8"/>
      <c r="B8" s="6"/>
      <c r="C8" s="6"/>
      <c r="D8" s="7"/>
      <c r="E8" s="7"/>
      <c r="F8" s="42"/>
    </row>
    <row r="9" spans="1:11" ht="15.75" thickBot="1">
      <c r="A9" s="325"/>
      <c r="B9" s="325"/>
      <c r="F9" s="45"/>
      <c r="G9" s="34"/>
      <c r="H9" s="35"/>
    </row>
    <row r="10" spans="1:11" ht="18.75" customHeight="1" thickTop="1">
      <c r="A10" s="309" t="s">
        <v>392</v>
      </c>
      <c r="B10" s="310"/>
      <c r="C10" s="310"/>
      <c r="D10" s="310"/>
      <c r="E10" s="310"/>
      <c r="F10" s="310"/>
      <c r="G10" s="311"/>
      <c r="H10" s="271" t="s">
        <v>5</v>
      </c>
      <c r="I10" s="272" t="s">
        <v>5</v>
      </c>
    </row>
    <row r="11" spans="1:11" ht="18.75" customHeight="1">
      <c r="A11" s="312"/>
      <c r="B11" s="313"/>
      <c r="C11" s="313"/>
      <c r="D11" s="313"/>
      <c r="E11" s="313"/>
      <c r="F11" s="313"/>
      <c r="G11" s="314"/>
      <c r="H11" s="273" t="s">
        <v>7</v>
      </c>
      <c r="I11" s="274" t="s">
        <v>6</v>
      </c>
    </row>
    <row r="12" spans="1:11" ht="18.75" customHeight="1" thickBot="1">
      <c r="A12" s="315"/>
      <c r="B12" s="316"/>
      <c r="C12" s="316"/>
      <c r="D12" s="316"/>
      <c r="E12" s="316"/>
      <c r="F12" s="316"/>
      <c r="G12" s="317"/>
      <c r="H12" s="275">
        <f>SUM(H14:H30)</f>
        <v>0</v>
      </c>
      <c r="I12" s="276">
        <f>SUM(I14:I30)</f>
        <v>0</v>
      </c>
      <c r="K12" s="176"/>
    </row>
    <row r="13" spans="1:11" s="199" customFormat="1" ht="24.75" thickTop="1">
      <c r="A13" s="244" t="s">
        <v>362</v>
      </c>
      <c r="B13" s="244" t="s">
        <v>0</v>
      </c>
      <c r="C13" s="244" t="s">
        <v>3</v>
      </c>
      <c r="D13" s="244" t="s">
        <v>1</v>
      </c>
      <c r="E13" s="245" t="s">
        <v>2</v>
      </c>
      <c r="F13" s="246" t="s">
        <v>137</v>
      </c>
      <c r="G13" s="247" t="s">
        <v>144</v>
      </c>
      <c r="H13" s="270" t="s">
        <v>4</v>
      </c>
      <c r="I13" s="253" t="s">
        <v>5</v>
      </c>
      <c r="K13" s="179"/>
    </row>
    <row r="14" spans="1:11" s="15" customFormat="1" ht="25.5" customHeight="1">
      <c r="A14" s="14" t="s">
        <v>107</v>
      </c>
      <c r="B14" s="12" t="s">
        <v>105</v>
      </c>
      <c r="C14" s="12" t="s">
        <v>9</v>
      </c>
      <c r="D14" s="14" t="s">
        <v>106</v>
      </c>
      <c r="E14" s="49">
        <v>12.99</v>
      </c>
      <c r="F14" s="40"/>
      <c r="G14" s="37">
        <v>0.47</v>
      </c>
      <c r="H14" s="19"/>
      <c r="I14" s="29">
        <f>H14*E14*(1-G14)</f>
        <v>0</v>
      </c>
      <c r="K14" s="176"/>
    </row>
    <row r="15" spans="1:11" s="15" customFormat="1" ht="25.5" customHeight="1">
      <c r="A15" s="14" t="s">
        <v>109</v>
      </c>
      <c r="B15" s="12" t="s">
        <v>108</v>
      </c>
      <c r="C15" s="12" t="s">
        <v>9</v>
      </c>
      <c r="D15" s="14" t="s">
        <v>106</v>
      </c>
      <c r="E15" s="49">
        <v>12.99</v>
      </c>
      <c r="F15" s="40"/>
      <c r="G15" s="37">
        <v>0.47</v>
      </c>
      <c r="H15" s="19"/>
      <c r="I15" s="29">
        <f>H15*E15*(1-G15)</f>
        <v>0</v>
      </c>
    </row>
    <row r="16" spans="1:11" s="15" customFormat="1" ht="25.5" customHeight="1">
      <c r="A16" s="14" t="s">
        <v>112</v>
      </c>
      <c r="B16" s="12" t="s">
        <v>110</v>
      </c>
      <c r="C16" s="12" t="s">
        <v>111</v>
      </c>
      <c r="D16" s="14" t="s">
        <v>31</v>
      </c>
      <c r="E16" s="49">
        <v>17.989999999999998</v>
      </c>
      <c r="F16" s="40"/>
      <c r="G16" s="37">
        <v>0.47</v>
      </c>
      <c r="H16" s="19"/>
      <c r="I16" s="29">
        <f>H16*E16*(1-G16)</f>
        <v>0</v>
      </c>
    </row>
    <row r="17" spans="1:9">
      <c r="A17" s="359"/>
      <c r="B17" s="360"/>
      <c r="C17" s="360"/>
      <c r="D17" s="359"/>
      <c r="E17" s="361"/>
      <c r="F17" s="362"/>
      <c r="G17" s="363"/>
      <c r="H17" s="364"/>
      <c r="I17" s="361"/>
    </row>
    <row r="18" spans="1:9">
      <c r="A18" s="22"/>
      <c r="B18" s="56"/>
      <c r="C18" s="56"/>
      <c r="D18" s="22"/>
      <c r="E18" s="45"/>
      <c r="F18" s="34"/>
      <c r="G18" s="35"/>
      <c r="H18" s="306"/>
      <c r="I18" s="45"/>
    </row>
    <row r="19" spans="1:9" ht="15.75">
      <c r="A19" s="357" t="s">
        <v>244</v>
      </c>
      <c r="B19" s="56"/>
      <c r="C19" s="56"/>
      <c r="D19" s="22"/>
      <c r="E19" s="45"/>
      <c r="F19" s="34"/>
      <c r="G19" s="35"/>
      <c r="H19" s="306"/>
      <c r="I19" s="45"/>
    </row>
    <row r="20" spans="1:9">
      <c r="A20" s="358" t="s">
        <v>140</v>
      </c>
      <c r="B20" s="56"/>
      <c r="C20" s="56"/>
      <c r="D20" s="22"/>
      <c r="E20" s="45"/>
      <c r="F20" s="34"/>
      <c r="G20" s="35"/>
      <c r="H20" s="306"/>
      <c r="I20" s="45"/>
    </row>
    <row r="21" spans="1:9">
      <c r="A21" s="358" t="s">
        <v>139</v>
      </c>
      <c r="B21" s="56"/>
      <c r="C21" s="56"/>
      <c r="D21" s="22"/>
      <c r="E21" s="45"/>
      <c r="F21" s="34"/>
      <c r="G21" s="35"/>
      <c r="H21" s="306"/>
      <c r="I21" s="45"/>
    </row>
    <row r="22" spans="1:9">
      <c r="A22" s="176" t="s">
        <v>138</v>
      </c>
      <c r="E22" s="21"/>
      <c r="F22" s="30"/>
      <c r="G22" s="31"/>
      <c r="H22" s="3"/>
    </row>
    <row r="23" spans="1:9">
      <c r="A23" s="176" t="s">
        <v>399</v>
      </c>
      <c r="E23" s="21"/>
      <c r="F23" s="30"/>
      <c r="G23" s="31"/>
      <c r="H23" s="3"/>
    </row>
    <row r="24" spans="1:9">
      <c r="A24" s="176" t="s">
        <v>141</v>
      </c>
      <c r="E24" s="21"/>
      <c r="F24" s="30"/>
      <c r="G24" s="31"/>
      <c r="H24" s="3"/>
    </row>
    <row r="25" spans="1:9">
      <c r="A25" s="5"/>
      <c r="E25" s="21"/>
      <c r="F25" s="30"/>
      <c r="G25" s="31"/>
      <c r="H25" s="3"/>
    </row>
    <row r="26" spans="1:9" ht="15.75">
      <c r="A26" s="26" t="s">
        <v>339</v>
      </c>
      <c r="E26" s="21"/>
      <c r="F26" s="30"/>
      <c r="G26" s="31"/>
      <c r="H26" s="3"/>
    </row>
    <row r="27" spans="1:9">
      <c r="A27" s="5" t="s">
        <v>243</v>
      </c>
      <c r="E27" s="21"/>
      <c r="F27" s="30"/>
      <c r="G27" s="31"/>
      <c r="H27" s="3"/>
    </row>
    <row r="28" spans="1:9">
      <c r="A28" s="237"/>
      <c r="E28" s="21"/>
      <c r="F28" s="30"/>
      <c r="G28" s="31"/>
      <c r="H28" s="3"/>
    </row>
    <row r="29" spans="1:9">
      <c r="A29" s="2"/>
      <c r="E29" s="21"/>
      <c r="F29" s="30"/>
      <c r="G29" s="31"/>
      <c r="H29" s="3"/>
    </row>
    <row r="30" spans="1:9">
      <c r="A30" s="2"/>
      <c r="E30" s="21"/>
      <c r="F30" s="30"/>
      <c r="G30" s="31"/>
      <c r="H30" s="3"/>
    </row>
    <row r="31" spans="1:9">
      <c r="A31" s="2"/>
    </row>
    <row r="32" spans="1:9">
      <c r="A32" s="2"/>
    </row>
    <row r="33" spans="1:1">
      <c r="A33" s="2"/>
    </row>
    <row r="34" spans="1:1">
      <c r="A34" s="2"/>
    </row>
    <row r="35" spans="1:1">
      <c r="A35" s="2"/>
    </row>
    <row r="36" spans="1:1">
      <c r="A36" s="2"/>
    </row>
    <row r="37" spans="1:1">
      <c r="A37" s="2"/>
    </row>
    <row r="38" spans="1:1">
      <c r="A38" s="2"/>
    </row>
    <row r="39" spans="1:1">
      <c r="A39" s="2"/>
    </row>
    <row r="40" spans="1:1">
      <c r="A40" s="2"/>
    </row>
    <row r="41" spans="1:1">
      <c r="A41" s="2"/>
    </row>
  </sheetData>
  <sheetProtection formatCells="0" formatRows="0" insertRows="0" deleteRows="0"/>
  <mergeCells count="8">
    <mergeCell ref="A7:B7"/>
    <mergeCell ref="A10:G12"/>
    <mergeCell ref="A2:B2"/>
    <mergeCell ref="A3:B3"/>
    <mergeCell ref="A4:B4"/>
    <mergeCell ref="A5:B5"/>
    <mergeCell ref="A6:B6"/>
    <mergeCell ref="A9:B9"/>
  </mergeCells>
  <conditionalFormatting sqref="A14:H16">
    <cfRule type="notContainsBlanks" dxfId="26" priority="4">
      <formula>LEN(TRIM(A14))&gt;0</formula>
    </cfRule>
  </conditionalFormatting>
  <conditionalFormatting sqref="I14:I16">
    <cfRule type="notContainsBlanks" dxfId="25" priority="2">
      <formula>LEN(TRIM(I14))&gt;0</formula>
    </cfRule>
  </conditionalFormatting>
  <hyperlinks>
    <hyperlink ref="A6" r:id="rId1" xr:uid="{D9BB4D86-2667-4D2D-8C92-A489EFF0533D}"/>
  </hyperlinks>
  <printOptions horizontalCentered="1"/>
  <pageMargins left="0.45" right="0.2" top="0.25" bottom="0.5" header="0.3" footer="0.3"/>
  <pageSetup orientation="landscape" r:id="rId2"/>
  <headerFooter>
    <oddFooter>&amp;C&amp;"-,Regular"&amp;11&amp;A  &amp;F</oddFooter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18</vt:i4>
      </vt:variant>
    </vt:vector>
  </HeadingPairs>
  <TitlesOfParts>
    <vt:vector size="34" baseType="lpstr">
      <vt:lpstr>B&amp;H</vt:lpstr>
      <vt:lpstr>Baker</vt:lpstr>
      <vt:lpstr>Barbour</vt:lpstr>
      <vt:lpstr>Capitol</vt:lpstr>
      <vt:lpstr>Carson</vt:lpstr>
      <vt:lpstr>Christian Art Gifts</vt:lpstr>
      <vt:lpstr>Creative Brands</vt:lpstr>
      <vt:lpstr>GT Luscombe</vt:lpstr>
      <vt:lpstr>Harvest House</vt:lpstr>
      <vt:lpstr>HCCP</vt:lpstr>
      <vt:lpstr>IVP</vt:lpstr>
      <vt:lpstr>Kregel</vt:lpstr>
      <vt:lpstr>Moody</vt:lpstr>
      <vt:lpstr>P Graham Dunn</vt:lpstr>
      <vt:lpstr>Provident</vt:lpstr>
      <vt:lpstr>Tyndale</vt:lpstr>
      <vt:lpstr>'B&amp;H'!Print_Area</vt:lpstr>
      <vt:lpstr>Baker!Print_Area</vt:lpstr>
      <vt:lpstr>Barbour!Print_Area</vt:lpstr>
      <vt:lpstr>Capitol!Print_Area</vt:lpstr>
      <vt:lpstr>Carson!Print_Area</vt:lpstr>
      <vt:lpstr>'Christian Art Gifts'!Print_Area</vt:lpstr>
      <vt:lpstr>'Creative Brands'!Print_Area</vt:lpstr>
      <vt:lpstr>'GT Luscombe'!Print_Area</vt:lpstr>
      <vt:lpstr>'Harvest House'!Print_Area</vt:lpstr>
      <vt:lpstr>HCCP!Print_Area</vt:lpstr>
      <vt:lpstr>IVP!Print_Area</vt:lpstr>
      <vt:lpstr>Kregel!Print_Area</vt:lpstr>
      <vt:lpstr>Moody!Print_Area</vt:lpstr>
      <vt:lpstr>'P Graham Dunn'!Print_Area</vt:lpstr>
      <vt:lpstr>Provident!Print_Area</vt:lpstr>
      <vt:lpstr>Tyndale!Print_Area</vt:lpstr>
      <vt:lpstr>'B&amp;H'!Print_Titles</vt:lpstr>
      <vt:lpstr>HCCP!Print_Titles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Jim Clark</dc:creator>
  <cp:lastModifiedBy>Brooke Koroknay</cp:lastModifiedBy>
  <cp:lastPrinted>2022-06-09T17:50:06Z</cp:lastPrinted>
  <dcterms:created xsi:type="dcterms:W3CDTF">2022-05-04T18:42:41Z</dcterms:created>
  <dcterms:modified xsi:type="dcterms:W3CDTF">2022-06-09T17:50:56Z</dcterms:modified>
</cp:coreProperties>
</file>