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1\02 WinterSale 2021\PO - Credit Back Forms\"/>
    </mc:Choice>
  </mc:AlternateContent>
  <xr:revisionPtr revIDLastSave="0" documentId="13_ncr:1_{24E6B1E0-B021-4A62-A3D8-02DBBC1A3B66}" xr6:coauthVersionLast="46" xr6:coauthVersionMax="46" xr10:uidLastSave="{00000000-0000-0000-0000-000000000000}"/>
  <bookViews>
    <workbookView xWindow="-25320" yWindow="-120" windowWidth="25440" windowHeight="15390" xr2:uid="{00000000-000D-0000-FFFF-FFFF00000000}"/>
  </bookViews>
  <sheets>
    <sheet name="Abbey+CA Gift" sheetId="73" r:id="rId1"/>
    <sheet name="Capitol" sheetId="74" r:id="rId2"/>
    <sheet name="Carson" sheetId="11" r:id="rId3"/>
    <sheet name="Charisma" sheetId="46" r:id="rId4"/>
    <sheet name="Christian Art Gifts" sheetId="75" r:id="rId5"/>
    <sheet name="Creative Brands" sheetId="13" r:id="rId6"/>
    <sheet name="Destiny Image" sheetId="71" r:id="rId7"/>
    <sheet name="FaithWords" sheetId="72" r:id="rId8"/>
    <sheet name="HarperCollins" sheetId="80" r:id="rId9"/>
    <sheet name="HarperCollins 2nd Sat Sale" sheetId="82" r:id="rId10"/>
    <sheet name="Harvest House" sheetId="76" r:id="rId11"/>
    <sheet name="InterVarsity Press" sheetId="40" r:id="rId12"/>
    <sheet name="Judson" sheetId="62" r:id="rId13"/>
    <sheet name="Kerusso" sheetId="77" r:id="rId14"/>
    <sheet name="Kregel" sheetId="78" r:id="rId15"/>
    <sheet name="Moody" sheetId="63" r:id="rId16"/>
    <sheet name="P. Graham Dunn" sheetId="79" r:id="rId17"/>
    <sheet name="Tyndale" sheetId="81" r:id="rId18"/>
  </sheets>
  <externalReferences>
    <externalReference r:id="rId19"/>
    <externalReference r:id="rId20"/>
    <externalReference r:id="rId21"/>
    <externalReference r:id="rId22"/>
  </externalReferences>
  <definedNames>
    <definedName name="__________________________________key2" localSheetId="1" hidden="1">#REF!</definedName>
    <definedName name="__________________________________key2" localSheetId="4" hidden="1">#REF!</definedName>
    <definedName name="__________________________________key2" localSheetId="7" hidden="1">#REF!</definedName>
    <definedName name="__________________________________key2" localSheetId="8" hidden="1">#REF!</definedName>
    <definedName name="__________________________________key2" localSheetId="10" hidden="1">#REF!</definedName>
    <definedName name="__________________________________key2" localSheetId="13" hidden="1">#REF!</definedName>
    <definedName name="__________________________________key2" localSheetId="14" hidden="1">#REF!</definedName>
    <definedName name="__________________________________key2" localSheetId="16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localSheetId="4" hidden="1">#REF!</definedName>
    <definedName name="_________________________________key2" localSheetId="7" hidden="1">#REF!</definedName>
    <definedName name="_________________________________key2" localSheetId="10" hidden="1">#REF!</definedName>
    <definedName name="_________________________________key2" localSheetId="13" hidden="1">#REF!</definedName>
    <definedName name="_________________________________key2" localSheetId="14" hidden="1">#REF!</definedName>
    <definedName name="_________________________________key2" localSheetId="16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localSheetId="4" hidden="1">#REF!</definedName>
    <definedName name="_________________________________key3" localSheetId="7" hidden="1">#REF!</definedName>
    <definedName name="_________________________________key3" localSheetId="10" hidden="1">#REF!</definedName>
    <definedName name="_________________________________key3" localSheetId="13" hidden="1">#REF!</definedName>
    <definedName name="_________________________________key3" localSheetId="14" hidden="1">#REF!</definedName>
    <definedName name="_________________________________key3" localSheetId="16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8" hidden="1">HarperCollins!$B$12:$G$32</definedName>
    <definedName name="_xlnm._FilterDatabase" localSheetId="17" hidden="1">Tyndale!$A$12:$M$28</definedName>
    <definedName name="_Key1" localSheetId="8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dvent" localSheetId="8">#REF!</definedName>
    <definedName name="advent">#REF!</definedName>
    <definedName name="all">#REF!</definedName>
    <definedName name="ans">#REF!</definedName>
    <definedName name="BI">#REF!</definedName>
    <definedName name="BIB">#REF!</definedName>
    <definedName name="BIBLE">#REF!</definedName>
    <definedName name="BOOK">#REF!</definedName>
    <definedName name="books">#REF!</definedName>
    <definedName name="CARTON">#REF!</definedName>
    <definedName name="CARTONSS">#REF!</definedName>
    <definedName name="cba">#REF!</definedName>
    <definedName name="cntqty">#REF!</definedName>
    <definedName name="code">#REF!</definedName>
    <definedName name="CORE">#REF!</definedName>
    <definedName name="cov">#REF!</definedName>
    <definedName name="dat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a">#REF!</definedName>
    <definedName name="ean">#REF!</definedName>
    <definedName name="fff" localSheetId="8">#REF!</definedName>
    <definedName name="fff">#REF!</definedName>
    <definedName name="GIFT">#REF!</definedName>
    <definedName name="inventory">#REF!</definedName>
    <definedName name="isbn">#REF!</definedName>
    <definedName name="isbn13">[1]update!$Q$2:$S$10998</definedName>
    <definedName name="janines" localSheetId="8">#REF!</definedName>
    <definedName name="janines">#REF!</definedName>
    <definedName name="keysub" hidden="1">#REF!</definedName>
    <definedName name="keysub2" hidden="1">#REF!</definedName>
    <definedName name="KI">#REF!</definedName>
    <definedName name="KID">#REF!</definedName>
    <definedName name="laterna">#REF!</definedName>
    <definedName name="lead">#REF!</definedName>
    <definedName name="list">#REF!</definedName>
    <definedName name="MARCHLIST">#REF!</definedName>
    <definedName name="MERCH">#REF!</definedName>
    <definedName name="mkt">'[2]DELETE DO NOT PRINT all promos'!$A$4:$J$257</definedName>
    <definedName name="MU">#REF!</definedName>
    <definedName name="mun">#REF!</definedName>
    <definedName name="music">#REF!</definedName>
    <definedName name="NEW">#REF!</definedName>
    <definedName name="oh">#REF!</definedName>
    <definedName name="par">#REF!</definedName>
    <definedName name="PE">#REF!</definedName>
    <definedName name="peniel">#REF!</definedName>
    <definedName name="planner">#REF!</definedName>
    <definedName name="PO">#REF!</definedName>
    <definedName name="POP">#REF!</definedName>
    <definedName name="price">#REF!</definedName>
    <definedName name="_xlnm.Print_Area" localSheetId="8">HarperCollins!$A$1:$G$39</definedName>
    <definedName name="_xlnm.Print_Area" localSheetId="9">'HarperCollins 2nd Sat Sale'!$A$1:$G$23</definedName>
    <definedName name="_xlnm.Print_Area" localSheetId="17">Tyndale!$A$1:$L$43</definedName>
    <definedName name="_xlnm.Print_Titles" localSheetId="4">'Christian Art Gifts'!$1:$19</definedName>
    <definedName name="_xlnm.Print_Titles" localSheetId="13">Kerusso!$1:$20</definedName>
    <definedName name="_xlnm.Print_Titles" localSheetId="16">'P. Graham Dunn'!$1:$24</definedName>
    <definedName name="query" localSheetId="1">#REF!</definedName>
    <definedName name="query" localSheetId="4">#REF!</definedName>
    <definedName name="query" localSheetId="7">#REF!</definedName>
    <definedName name="query" localSheetId="8">#REF!</definedName>
    <definedName name="query" localSheetId="10">#REF!</definedName>
    <definedName name="query" localSheetId="13">#REF!</definedName>
    <definedName name="query" localSheetId="14">#REF!</definedName>
    <definedName name="query" localSheetId="16">#REF!</definedName>
    <definedName name="query">#REF!</definedName>
    <definedName name="Query_from_ZTI">#REF!</definedName>
    <definedName name="rank">#REF!</definedName>
    <definedName name="REFRESH">[3]REFRESH!$A$1:$F$65536</definedName>
    <definedName name="retail">#REF!</definedName>
    <definedName name="s" hidden="1">#REF!</definedName>
    <definedName name="sales" localSheetId="1">#REF!</definedName>
    <definedName name="sales" localSheetId="4">#REF!</definedName>
    <definedName name="sales" localSheetId="7">#REF!</definedName>
    <definedName name="sales" localSheetId="10">#REF!</definedName>
    <definedName name="sales" localSheetId="13">#REF!</definedName>
    <definedName name="sales" localSheetId="14">#REF!</definedName>
    <definedName name="sales" localSheetId="16">#REF!</definedName>
    <definedName name="sales">#REF!</definedName>
    <definedName name="series" localSheetId="1">#REF!</definedName>
    <definedName name="series" localSheetId="4">#REF!</definedName>
    <definedName name="series" localSheetId="7">#REF!</definedName>
    <definedName name="series" localSheetId="10">#REF!</definedName>
    <definedName name="series" localSheetId="13">#REF!</definedName>
    <definedName name="series" localSheetId="14">#REF!</definedName>
    <definedName name="series" localSheetId="16">#REF!</definedName>
    <definedName name="series">#REF!</definedName>
    <definedName name="Sheet2">#REF!</definedName>
    <definedName name="ss" hidden="1">#REF!</definedName>
    <definedName name="ST">#REF!</definedName>
    <definedName name="status">#REF!</definedName>
    <definedName name="study">#REF!</definedName>
    <definedName name="sub" hidden="1">#REF!</definedName>
    <definedName name="test" hidden="1">#REF!</definedName>
    <definedName name="THINGS">[4]Array!$G$21:$H$23</definedName>
    <definedName name="Titles">'[1]Sls Fcst'!#REF!</definedName>
    <definedName name="TOP">#REF!</definedName>
    <definedName name="vbibles">#REF!</definedName>
    <definedName name="vida">#REF!</definedName>
    <definedName name="vkidz">#REF!</definedName>
    <definedName name="VMUSIC">#REF!</definedName>
    <definedName name="VPENIEL">#REF!</definedName>
    <definedName name="vpopular">#REF!</definedName>
    <definedName name="vstudy">#REF!</definedName>
    <definedName name="wrn.YS._.YTD._.Net._.Sales." localSheetId="1" hidden="1">{#N/A,#N/A,TRUE,"YS YTD Net Sales"}</definedName>
    <definedName name="wrn.YS._.YTD._.Net._.Sales." localSheetId="4" hidden="1">{#N/A,#N/A,TRUE,"YS YTD Net Sales"}</definedName>
    <definedName name="wrn.YS._.YTD._.Net._.Sales." localSheetId="7" hidden="1">{#N/A,#N/A,TRUE,"YS YTD Net Sales"}</definedName>
    <definedName name="wrn.YS._.YTD._.Net._.Sales." localSheetId="8" hidden="1">{#N/A,#N/A,TRUE,"YS YTD Net Sales"}</definedName>
    <definedName name="wrn.YS._.YTD._.Net._.Sales." localSheetId="10" hidden="1">{#N/A,#N/A,TRUE,"YS YTD Net Sales"}</definedName>
    <definedName name="wrn.YS._.YTD._.Net._.Sales." localSheetId="13" hidden="1">{#N/A,#N/A,TRUE,"YS YTD Net Sales"}</definedName>
    <definedName name="wrn.YS._.YTD._.Net._.Sales." localSheetId="14" hidden="1">{#N/A,#N/A,TRUE,"YS YTD Net Sales"}</definedName>
    <definedName name="wrn.YS._.YTD._.Net._.Sales." localSheetId="16" hidden="1">{#N/A,#N/A,TRUE,"YS YTD Net Sales"}</definedName>
    <definedName name="wrn.YS._.YTD._.Net._.Sales." hidden="1">{#N/A,#N/A,TRUE,"YS YTD Net Sales"}</definedName>
    <definedName name="wrn.YS._.YTD._.Pack._.Sales." localSheetId="1" hidden="1">{#N/A,#N/A,TRUE,"YS Pack Sales"}</definedName>
    <definedName name="wrn.YS._.YTD._.Pack._.Sales." localSheetId="4" hidden="1">{#N/A,#N/A,TRUE,"YS Pack Sales"}</definedName>
    <definedName name="wrn.YS._.YTD._.Pack._.Sales." localSheetId="7" hidden="1">{#N/A,#N/A,TRUE,"YS Pack Sales"}</definedName>
    <definedName name="wrn.YS._.YTD._.Pack._.Sales." localSheetId="8" hidden="1">{#N/A,#N/A,TRUE,"YS Pack Sales"}</definedName>
    <definedName name="wrn.YS._.YTD._.Pack._.Sales." localSheetId="10" hidden="1">{#N/A,#N/A,TRUE,"YS Pack Sales"}</definedName>
    <definedName name="wrn.YS._.YTD._.Pack._.Sales." localSheetId="13" hidden="1">{#N/A,#N/A,TRUE,"YS Pack Sales"}</definedName>
    <definedName name="wrn.YS._.YTD._.Pack._.Sales." localSheetId="14" hidden="1">{#N/A,#N/A,TRUE,"YS Pack Sales"}</definedName>
    <definedName name="wrn.YS._.YTD._.Pack._.Sales." localSheetId="16" hidden="1">{#N/A,#N/A,TRUE,"YS Pack Sales"}</definedName>
    <definedName name="wrn.YS._.YTD._.Pack._.Sales." hidden="1">{#N/A,#N/A,TRUE,"YS Pack Sales"}</definedName>
    <definedName name="Y">#REF!</definedName>
    <definedName name="z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82" l="1"/>
  <c r="A21" i="82"/>
  <c r="A20" i="82"/>
  <c r="A19" i="82"/>
  <c r="A18" i="82"/>
  <c r="A17" i="82"/>
  <c r="K15" i="82"/>
  <c r="J15" i="82"/>
  <c r="I15" i="82"/>
  <c r="K14" i="82"/>
  <c r="J14" i="82"/>
  <c r="I14" i="82"/>
  <c r="K13" i="82"/>
  <c r="C23" i="82" s="1"/>
  <c r="J13" i="82"/>
  <c r="I13" i="82"/>
  <c r="I23" i="82" s="1"/>
  <c r="E8" i="82"/>
  <c r="E7" i="82"/>
  <c r="C7" i="82"/>
  <c r="E6" i="82"/>
  <c r="E3" i="82"/>
  <c r="C38" i="80"/>
  <c r="A37" i="80"/>
  <c r="A36" i="80"/>
  <c r="A35" i="80"/>
  <c r="K33" i="80"/>
  <c r="J33" i="80"/>
  <c r="I33" i="80"/>
  <c r="K32" i="80"/>
  <c r="J32" i="80"/>
  <c r="I32" i="80"/>
  <c r="K31" i="80"/>
  <c r="J31" i="80"/>
  <c r="I31" i="80"/>
  <c r="K30" i="80"/>
  <c r="J30" i="80"/>
  <c r="I30" i="80"/>
  <c r="K29" i="80"/>
  <c r="J29" i="80"/>
  <c r="I29" i="80"/>
  <c r="K28" i="80"/>
  <c r="J28" i="80"/>
  <c r="I28" i="80"/>
  <c r="K27" i="80"/>
  <c r="J27" i="80"/>
  <c r="I27" i="80"/>
  <c r="K26" i="80"/>
  <c r="J26" i="80"/>
  <c r="I26" i="80"/>
  <c r="K25" i="80"/>
  <c r="J25" i="80"/>
  <c r="I25" i="80"/>
  <c r="K24" i="80"/>
  <c r="J24" i="80"/>
  <c r="I24" i="80"/>
  <c r="K23" i="80"/>
  <c r="J23" i="80"/>
  <c r="I23" i="80"/>
  <c r="K22" i="80"/>
  <c r="J22" i="80"/>
  <c r="I22" i="80"/>
  <c r="K21" i="80"/>
  <c r="J21" i="80"/>
  <c r="I21" i="80"/>
  <c r="I39" i="80" s="1"/>
  <c r="K20" i="80"/>
  <c r="J20" i="80"/>
  <c r="I20" i="80"/>
  <c r="K19" i="80"/>
  <c r="J19" i="80"/>
  <c r="I19" i="80"/>
  <c r="K18" i="80"/>
  <c r="J18" i="80"/>
  <c r="I18" i="80"/>
  <c r="K17" i="80"/>
  <c r="J17" i="80"/>
  <c r="I17" i="80"/>
  <c r="K16" i="80"/>
  <c r="J16" i="80"/>
  <c r="I16" i="80"/>
  <c r="K15" i="80"/>
  <c r="J15" i="80"/>
  <c r="I15" i="80"/>
  <c r="K14" i="80"/>
  <c r="J14" i="80"/>
  <c r="I14" i="80"/>
  <c r="K13" i="80"/>
  <c r="C39" i="80" s="1"/>
  <c r="J13" i="80"/>
  <c r="I13" i="80"/>
  <c r="E8" i="80"/>
  <c r="E7" i="80"/>
  <c r="C7" i="80"/>
  <c r="E3" i="80"/>
</calcChain>
</file>

<file path=xl/sharedStrings.xml><?xml version="1.0" encoding="utf-8"?>
<sst xmlns="http://schemas.openxmlformats.org/spreadsheetml/2006/main" count="563" uniqueCount="298">
  <si>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</si>
  <si>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</si>
  <si>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</si>
  <si>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</si>
  <si>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</si>
  <si>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</si>
  <si>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</si>
  <si>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</si>
  <si>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</si>
  <si>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</si>
  <si>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 xml:space="preserve">430 Plaza Dr
Westmont, IL 60559 
Ph: 800-843-9487
Fax: 630-734-4350 </t>
  </si>
  <si>
    <t>600 Rinehart Road
Lake Mary, FL 32746
Ph: 407-333-0600 Fax: 407-333-7100</t>
  </si>
  <si>
    <t>588 N. Gulph Rd.
King Of Prussia, PA  19406
Ph: 800 331-1053/ FAX: 610 768-2107</t>
  </si>
  <si>
    <t xml:space="preserve">210 West Chestnut St.
Chicago, IL 60610 
Ph: 800-678-8812/ Fax: 800-678-3329 </t>
  </si>
  <si>
    <t xml:space="preserve">850 Wade Hampton Blvd. Building A, Suite 100 
Greenville, SC 29609
Phone (Genesis Marketing): 800-627-2651 
Fax (Genesis Marketing): 800-849-4363 
</t>
  </si>
  <si>
    <t>850 Wade Hampton Blvd. Building A, Suite 100 
Greenville, SC 29609
Phone (Genesis Marketing): 800-627-2651 
Fax (Genesis Marketing): 800-849-4363</t>
  </si>
  <si>
    <t>Abbey &amp; CA Gift</t>
  </si>
  <si>
    <t>25 Manton Ave.</t>
  </si>
  <si>
    <t>CATALOG DATES:  02/01/21 - 02/27/21</t>
  </si>
  <si>
    <t>Providence, RI 02909</t>
  </si>
  <si>
    <t>Ph:  800-493-4438  Fx:  800-472-6435</t>
  </si>
  <si>
    <t>BILL TO:</t>
  </si>
  <si>
    <t>SHIP TO:</t>
  </si>
  <si>
    <t>Account #</t>
  </si>
  <si>
    <t>Store Name</t>
  </si>
  <si>
    <t>Address</t>
  </si>
  <si>
    <t>City/State/Zip</t>
  </si>
  <si>
    <t>Buyer</t>
  </si>
  <si>
    <t>Discount</t>
  </si>
  <si>
    <t>PO #</t>
  </si>
  <si>
    <t>Terms</t>
  </si>
  <si>
    <t>Phone #</t>
  </si>
  <si>
    <t>PRODUCT #</t>
  </si>
  <si>
    <t>QTY</t>
  </si>
  <si>
    <t>DESCRIPTION</t>
  </si>
  <si>
    <t>UPC #</t>
  </si>
  <si>
    <t>SALE PRICE</t>
  </si>
  <si>
    <t>SRP</t>
  </si>
  <si>
    <t>RELEASE DATE</t>
  </si>
  <si>
    <t>01/01/21</t>
  </si>
  <si>
    <t>Additional Products of Your Choosing</t>
  </si>
  <si>
    <t xml:space="preserve">Carson Home Accents
Winter Sale Catalog (February) 2021
Catalog Purchase Order </t>
  </si>
  <si>
    <t xml:space="preserve">Charisma House
Winter Sale Catalog (February) 2021
Catalog Purchase Order </t>
  </si>
  <si>
    <t xml:space="preserve">Creative Brands
Winter Sale Catalog (February) 2021
Catalog Purchase Order </t>
  </si>
  <si>
    <t xml:space="preserve">InterVarsity Press
Winter Sale Catalog (February) 2021
Catalog Purchase Order </t>
  </si>
  <si>
    <t xml:space="preserve">Judson Press
Winter Sale Catalog (February) 2021
Catalog Purchase Order </t>
  </si>
  <si>
    <t xml:space="preserve">Moody Publishers
Winter Sale Catalog (February) 2021
Catalog Purchase Order </t>
  </si>
  <si>
    <t>2021 MUNCE WINTER SALE</t>
  </si>
  <si>
    <t xml:space="preserve">Destiny Image / Harrison House
Winter Sale Catalog (February) 2021
Catalog Purchase Order </t>
  </si>
  <si>
    <t>C/O Nori Media Group
PO Box 310
Shippensburg, PA  17257 
Ph: 800 888-4126 / FAX: 800 830-5688</t>
  </si>
  <si>
    <r>
      <rPr>
        <sz val="9"/>
        <color rgb="FF404040"/>
        <rFont val="Arial"/>
        <family val="2"/>
      </rPr>
      <t>Redeeming Your Timeline</t>
    </r>
  </si>
  <si>
    <r>
      <rPr>
        <sz val="9"/>
        <color rgb="FF404040"/>
        <rFont val="Arial"/>
        <family val="2"/>
      </rPr>
      <t>Troy Brewer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</si>
  <si>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</si>
  <si>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Faith That Lasts</t>
    </r>
  </si>
  <si>
    <r>
      <rPr>
        <sz val="9"/>
        <color rgb="FF404040"/>
        <rFont val="Arial"/>
        <family val="2"/>
      </rPr>
      <t>Cameron &amp; Stuart McAllister</t>
    </r>
  </si>
  <si>
    <r>
      <rPr>
        <sz val="9"/>
        <color rgb="FF404040"/>
        <rFont val="Arial"/>
        <family val="2"/>
      </rPr>
      <t>Heart Sitter Always Stay - 24040</t>
    </r>
  </si>
  <si>
    <r>
      <rPr>
        <sz val="9"/>
        <color rgb="FF404040"/>
        <rFont val="Arial"/>
        <family val="2"/>
      </rPr>
      <t>Heart Sitter Amazing Grace - 24041</t>
    </r>
  </si>
  <si>
    <r>
      <rPr>
        <sz val="9"/>
        <color rgb="FF404040"/>
        <rFont val="Arial"/>
        <family val="2"/>
      </rPr>
      <t>Heart Sitter In Memory - 24043</t>
    </r>
  </si>
  <si>
    <r>
      <rPr>
        <sz val="9"/>
        <color rgb="FF404040"/>
        <rFont val="Arial"/>
        <family val="2"/>
      </rPr>
      <t>Music Box Perfect Gift - 18812</t>
    </r>
  </si>
  <si>
    <r>
      <rPr>
        <sz val="9"/>
        <color rgb="FF404040"/>
        <rFont val="Arial"/>
        <family val="2"/>
      </rPr>
      <t>Music Box Be Still - 18807</t>
    </r>
  </si>
  <si>
    <r>
      <rPr>
        <sz val="9"/>
        <color rgb="FF404040"/>
        <rFont val="Arial"/>
        <family val="2"/>
      </rPr>
      <t>Music Box Greatest Love - 18806</t>
    </r>
  </si>
  <si>
    <r>
      <rPr>
        <sz val="9"/>
        <color rgb="FF404040"/>
        <rFont val="Arial"/>
        <family val="2"/>
      </rPr>
      <t>Music Box Smiles And Memories - 18821</t>
    </r>
  </si>
  <si>
    <r>
      <rPr>
        <sz val="9"/>
        <color rgb="FF404040"/>
        <rFont val="Arial"/>
        <family val="2"/>
      </rPr>
      <t>The Harbinger II: The Return</t>
    </r>
  </si>
  <si>
    <r>
      <rPr>
        <sz val="9"/>
        <color rgb="FF404040"/>
        <rFont val="Arial"/>
        <family val="2"/>
      </rPr>
      <t>Jonathan Cahn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</si>
  <si>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</si>
  <si>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LED Candles Just Pray - G5060</t>
    </r>
  </si>
  <si>
    <r>
      <rPr>
        <sz val="9"/>
        <color rgb="FF404040"/>
        <rFont val="Arial"/>
        <family val="2"/>
      </rPr>
      <t>Vertical Standing Block Just Pray - G4936</t>
    </r>
  </si>
  <si>
    <r>
      <rPr>
        <sz val="9"/>
        <color rgb="FF404040"/>
        <rFont val="Arial"/>
        <family val="2"/>
      </rPr>
      <t>Vertical Standing Block Love - G4935</t>
    </r>
  </si>
  <si>
    <r>
      <rPr>
        <sz val="9"/>
        <color rgb="FF404040"/>
        <rFont val="Arial"/>
        <family val="2"/>
      </rPr>
      <t>Vertical Standing Block Hope - G4934</t>
    </r>
  </si>
  <si>
    <r>
      <rPr>
        <sz val="9"/>
        <color rgb="FF404040"/>
        <rFont val="Arial"/>
        <family val="2"/>
      </rPr>
      <t>Vertical Standing Block With God - G4937</t>
    </r>
  </si>
  <si>
    <r>
      <rPr>
        <sz val="9"/>
        <color rgb="FF404040"/>
        <rFont val="Arial"/>
        <family val="2"/>
      </rPr>
      <t>Vertical Standing Block Be Still - G4938</t>
    </r>
  </si>
  <si>
    <r>
      <rPr>
        <sz val="9"/>
        <color rgb="FF404040"/>
        <rFont val="Arial"/>
        <family val="2"/>
      </rPr>
      <t>Vertical Standing Block Faith - G4933</t>
    </r>
  </si>
  <si>
    <r>
      <rPr>
        <sz val="9"/>
        <color rgb="FF404040"/>
        <rFont val="Arial"/>
        <family val="2"/>
      </rPr>
      <t>LED Candles Prayer Changes - G5062</t>
    </r>
  </si>
  <si>
    <r>
      <rPr>
        <sz val="9"/>
        <color rgb="FF404040"/>
        <rFont val="Arial"/>
        <family val="2"/>
      </rPr>
      <t>LED Candles Be Still - G5061</t>
    </r>
  </si>
  <si>
    <r>
      <rPr>
        <sz val="9"/>
        <color rgb="FF404040"/>
        <rFont val="Arial"/>
        <family val="2"/>
      </rPr>
      <t>Permission To Be Black</t>
    </r>
  </si>
  <si>
    <r>
      <rPr>
        <sz val="9"/>
        <color rgb="FF404040"/>
        <rFont val="Arial"/>
        <family val="2"/>
      </rPr>
      <t>A.D. Thomason</t>
    </r>
  </si>
  <si>
    <r>
      <rPr>
        <sz val="9"/>
        <color rgb="FF404040"/>
        <rFont val="Arial"/>
        <family val="2"/>
      </rPr>
      <t>#InThisTogether</t>
    </r>
  </si>
  <si>
    <r>
      <rPr>
        <sz val="9"/>
        <color rgb="FF404040"/>
        <rFont val="Arial"/>
        <family val="2"/>
      </rPr>
      <t>Curtis Ramsey- Lucas</t>
    </r>
  </si>
  <si>
    <r>
      <rPr>
        <sz val="9"/>
        <color rgb="FF404040"/>
        <rFont val="Arial"/>
        <family val="2"/>
      </rPr>
      <t>Rest In The Storm</t>
    </r>
  </si>
  <si>
    <r>
      <rPr>
        <sz val="9"/>
        <color rgb="FF404040"/>
        <rFont val="Arial"/>
        <family val="2"/>
      </rPr>
      <t>Kirk Byron Jones</t>
    </r>
  </si>
  <si>
    <r>
      <rPr>
        <sz val="9"/>
        <color rgb="FF404040"/>
        <rFont val="Arial"/>
        <family val="2"/>
      </rPr>
      <t>The 5 Love Languages</t>
    </r>
  </si>
  <si>
    <r>
      <rPr>
        <sz val="9"/>
        <color rgb="FF404040"/>
        <rFont val="Arial"/>
        <family val="2"/>
      </rPr>
      <t>Gary Chapman</t>
    </r>
  </si>
  <si>
    <r>
      <rPr>
        <sz val="9"/>
        <color rgb="FF404040"/>
        <rFont val="Arial"/>
        <family val="2"/>
      </rPr>
      <t>The 5 Love Languages Of Children</t>
    </r>
  </si>
  <si>
    <r>
      <rPr>
        <sz val="9"/>
        <color rgb="FF404040"/>
        <rFont val="Arial"/>
        <family val="2"/>
      </rPr>
      <t>Gary Chapman, Ross Campbell</t>
    </r>
  </si>
  <si>
    <r>
      <rPr>
        <sz val="9"/>
        <color rgb="FF404040"/>
        <rFont val="Arial"/>
        <family val="2"/>
      </rPr>
      <t>You Get Me</t>
    </r>
  </si>
  <si>
    <r>
      <rPr>
        <sz val="9"/>
        <color rgb="FF404040"/>
        <rFont val="Arial"/>
        <family val="2"/>
      </rPr>
      <t>Turning Of Days</t>
    </r>
  </si>
  <si>
    <r>
      <rPr>
        <sz val="9"/>
        <color rgb="FF404040"/>
        <rFont val="Arial"/>
        <family val="2"/>
      </rPr>
      <t>Hannah Anderson</t>
    </r>
  </si>
  <si>
    <t>FaithWords
Winter Sale Catalog (February) 2021
Catalog Purchase Order</t>
  </si>
  <si>
    <t>6100 Tower Circle Suite 210
Franklin, TN 37067
Phone: 800-759-0190 Fax: 800-286-9471 
order.desk@hbgusa.com — to place orders via email
Customer.Service@hbgusa.com — to follow up on orders or other questions via email</t>
  </si>
  <si>
    <r>
      <rPr>
        <sz val="9"/>
        <color rgb="FF404040"/>
        <rFont val="Arial"/>
        <family val="2"/>
      </rPr>
      <t>In Search Of Wisdom</t>
    </r>
  </si>
  <si>
    <r>
      <rPr>
        <sz val="9"/>
        <color rgb="FF404040"/>
        <rFont val="Arial"/>
        <family val="2"/>
      </rPr>
      <t>Joyce Meyer</t>
    </r>
  </si>
  <si>
    <r>
      <rPr>
        <sz val="9"/>
        <color rgb="FF404040"/>
        <rFont val="Arial"/>
        <family val="2"/>
      </rPr>
      <t>In Search Of Wisdom - Large Print</t>
    </r>
  </si>
  <si>
    <r>
      <rPr>
        <sz val="9"/>
        <color rgb="FF404040"/>
        <rFont val="Arial"/>
        <family val="2"/>
      </rPr>
      <t>In Search Of Wisdom - Audio Book</t>
    </r>
  </si>
  <si>
    <r>
      <rPr>
        <sz val="9"/>
        <color rgb="FF404040"/>
        <rFont val="Arial"/>
        <family val="2"/>
      </rPr>
      <t>CD</t>
    </r>
  </si>
  <si>
    <t>WC369</t>
  </si>
  <si>
    <t xml:space="preserve">Faith Looks Up Wall Cross  </t>
  </si>
  <si>
    <t>785525302661</t>
  </si>
  <si>
    <t>WC363</t>
  </si>
  <si>
    <t>Rustic Family Wall Cross</t>
  </si>
  <si>
    <t>785525301411</t>
  </si>
  <si>
    <t>Ceramic Mug and Coaster Set Live with Purpose</t>
  </si>
  <si>
    <t>095177544662</t>
  </si>
  <si>
    <t>MUG121</t>
  </si>
  <si>
    <t>Ceramic Mug and Coaster Set Do Small Things</t>
  </si>
  <si>
    <t>785525299756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</si>
  <si>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</si>
  <si>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</si>
  <si>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PO Box 41210
Eugene, OR 97404
Ph: 800-547-8979 Fax: 888-501-6012  </t>
  </si>
  <si>
    <t xml:space="preserve">402 Highway 62 Spur
Berryville , AR 72616
Ph: 800-424-0943 
Fax: 870-423-3568 </t>
  </si>
  <si>
    <t xml:space="preserve">2450 Oak Industrial Dr. NE
Grand Rapids, MI 49505-6020 
Ph: 800-733-2607/ Fax: 616-451-9330 </t>
  </si>
  <si>
    <t>630 Henry Street
Dalton, OH  44618
Ph: 800 828-5260/  FAX: 330 828-2108</t>
  </si>
  <si>
    <t xml:space="preserve">P. Graham Dunn
Winter Sale Catalog (February) 2021
Catalog Purchase Order </t>
  </si>
  <si>
    <t xml:space="preserve">Kregel 
Winter Sale Catalog (February) 2021
Catalog Purchase Order </t>
  </si>
  <si>
    <t xml:space="preserve">Kerusso
Winter Sale Catalog (February) 2021
Catalog Purchase Order </t>
  </si>
  <si>
    <t xml:space="preserve">Harvest House
Winter Sale Catalog (February) 2021
Catalog Purchase Order </t>
  </si>
  <si>
    <t xml:space="preserve">Christian Art Gifts, Inc.
Winter Sale Catalog (February) 2021
Catalog Purchase Order </t>
  </si>
  <si>
    <t xml:space="preserve">Capitol Christian Distribution
Winter Sale Catalog (February) 2021
Catalog Purchase Order </t>
  </si>
  <si>
    <r>
      <rPr>
        <sz val="9"/>
        <color rgb="FF404040"/>
        <rFont val="Arial"/>
        <family val="2"/>
      </rPr>
      <t>Better Together Be Still Wall Sign - CVS0208</t>
    </r>
  </si>
  <si>
    <r>
      <rPr>
        <sz val="9"/>
        <color rgb="FF404040"/>
        <rFont val="Arial"/>
        <family val="2"/>
      </rPr>
      <t>Better Together Fear Not  Mini Tabletop Sign - RDM0314</t>
    </r>
  </si>
  <si>
    <r>
      <rPr>
        <sz val="9"/>
        <color rgb="FF404040"/>
        <rFont val="Arial"/>
        <family val="2"/>
      </rPr>
      <t>Better Together All Things Tabletop Block Sign - BEB0052</t>
    </r>
  </si>
  <si>
    <r>
      <rPr>
        <sz val="9"/>
        <color rgb="FF404040"/>
        <rFont val="Arial"/>
        <family val="2"/>
      </rPr>
      <t>Better Together Anxiety - BNS0063</t>
    </r>
  </si>
  <si>
    <r>
      <rPr>
        <sz val="9"/>
        <color rgb="FF404040"/>
        <rFont val="Arial"/>
        <family val="2"/>
      </rPr>
      <t>Better Together Love The People Photo Frame - PHF0360</t>
    </r>
  </si>
  <si>
    <r>
      <rPr>
        <sz val="9"/>
        <color rgb="FF404040"/>
        <rFont val="Arial"/>
        <family val="2"/>
      </rPr>
      <t>Better Together Cast Your Cares Hanging Sign - HPS0135</t>
    </r>
  </si>
  <si>
    <r>
      <rPr>
        <sz val="9"/>
        <color rgb="FF404040"/>
        <rFont val="Arial"/>
        <family val="2"/>
      </rPr>
      <t>Table Top Angel Live By Faith - SAT0145</t>
    </r>
  </si>
  <si>
    <r>
      <rPr>
        <sz val="9"/>
        <color rgb="FF404040"/>
        <rFont val="Arial"/>
        <family val="2"/>
      </rPr>
      <t>Table Top Angel Awake &amp; Pray - SAT0146</t>
    </r>
  </si>
  <si>
    <r>
      <rPr>
        <sz val="9"/>
        <color rgb="FF404040"/>
        <rFont val="Arial"/>
        <family val="2"/>
      </rPr>
      <t>Table Top Heart Love Never Fails - SAT0141</t>
    </r>
  </si>
  <si>
    <r>
      <rPr>
        <sz val="9"/>
        <color rgb="FF404040"/>
        <rFont val="Arial"/>
        <family val="2"/>
      </rPr>
      <t>Table Top Heart Founded On Faith - SAT0142</t>
    </r>
  </si>
  <si>
    <r>
      <rPr>
        <sz val="9"/>
        <color rgb="FF404040"/>
        <rFont val="Arial"/>
        <family val="2"/>
      </rPr>
      <t>Roots Of Wood And Stone</t>
    </r>
  </si>
  <si>
    <r>
      <rPr>
        <sz val="9"/>
        <color rgb="FF404040"/>
        <rFont val="Arial"/>
        <family val="2"/>
      </rPr>
      <t>Amanda Wen</t>
    </r>
  </si>
  <si>
    <r>
      <rPr>
        <sz val="9"/>
        <color rgb="FF404040"/>
        <rFont val="Arial"/>
        <family val="2"/>
      </rPr>
      <t>Stars In The Sky T-Shirt SM APT3778</t>
    </r>
  </si>
  <si>
    <r>
      <rPr>
        <sz val="9"/>
        <color rgb="FF404040"/>
        <rFont val="Arial"/>
        <family val="2"/>
      </rPr>
      <t>Stars In The Sky T-Shirt MD APT3778</t>
    </r>
  </si>
  <si>
    <r>
      <rPr>
        <sz val="9"/>
        <color rgb="FF404040"/>
        <rFont val="Arial"/>
        <family val="2"/>
      </rPr>
      <t>Stars In The Sky T-Shirt LG APT3778</t>
    </r>
  </si>
  <si>
    <r>
      <rPr>
        <sz val="9"/>
        <color rgb="FF404040"/>
        <rFont val="Arial"/>
        <family val="2"/>
      </rPr>
      <t>Stars In The Sky T-Shirt XL APT3778</t>
    </r>
  </si>
  <si>
    <r>
      <rPr>
        <sz val="9"/>
        <color rgb="FF404040"/>
        <rFont val="Arial"/>
        <family val="2"/>
      </rPr>
      <t>Wanderer T-Shirt SM APT3783</t>
    </r>
  </si>
  <si>
    <r>
      <rPr>
        <sz val="9"/>
        <color rgb="FF404040"/>
        <rFont val="Arial"/>
        <family val="2"/>
      </rPr>
      <t>Wanderer T-Shirt MD APT3783</t>
    </r>
  </si>
  <si>
    <r>
      <rPr>
        <sz val="9"/>
        <color rgb="FF404040"/>
        <rFont val="Arial"/>
        <family val="2"/>
      </rPr>
      <t>Wanderer T-Shirt LG APT3783</t>
    </r>
  </si>
  <si>
    <r>
      <rPr>
        <sz val="9"/>
        <color rgb="FF404040"/>
        <rFont val="Arial"/>
        <family val="2"/>
      </rPr>
      <t>Wanderer T-Shirt XL APT3783</t>
    </r>
  </si>
  <si>
    <r>
      <rPr>
        <sz val="9"/>
        <color rgb="FF404040"/>
        <rFont val="Arial"/>
        <family val="2"/>
      </rPr>
      <t>FHL Not Cancelled T-Shirt SM GTV3803</t>
    </r>
  </si>
  <si>
    <r>
      <rPr>
        <sz val="9"/>
        <color rgb="FF404040"/>
        <rFont val="Arial"/>
        <family val="2"/>
      </rPr>
      <t>FHL Not Cancelled T-Shirt MD GTV3803</t>
    </r>
  </si>
  <si>
    <r>
      <rPr>
        <sz val="9"/>
        <color rgb="FF404040"/>
        <rFont val="Arial"/>
        <family val="2"/>
      </rPr>
      <t>FHL Not Cancelled T-Shirt LG GTV3803</t>
    </r>
  </si>
  <si>
    <r>
      <rPr>
        <sz val="9"/>
        <color rgb="FF404040"/>
        <rFont val="Arial"/>
        <family val="2"/>
      </rPr>
      <t>FHL Not Cancelled T-Shirt XL GTV3803</t>
    </r>
  </si>
  <si>
    <r>
      <rPr>
        <sz val="9"/>
        <color rgb="FF404040"/>
        <rFont val="Arial"/>
        <family val="2"/>
      </rPr>
      <t>Love Never Fails G&amp;T T-Shirt SM GTA3807</t>
    </r>
  </si>
  <si>
    <r>
      <rPr>
        <sz val="9"/>
        <color rgb="FF404040"/>
        <rFont val="Arial"/>
        <family val="2"/>
      </rPr>
      <t>Love Never Fails G&amp;T T-Shirt MD GTA3807</t>
    </r>
  </si>
  <si>
    <r>
      <rPr>
        <sz val="9"/>
        <color rgb="FF404040"/>
        <rFont val="Arial"/>
        <family val="2"/>
      </rPr>
      <t>Love Never Fails G&amp;T T-Shirt LG GTA3807</t>
    </r>
  </si>
  <si>
    <r>
      <rPr>
        <sz val="9"/>
        <color rgb="FF404040"/>
        <rFont val="Arial"/>
        <family val="2"/>
      </rPr>
      <t>Love Never Fails G&amp;T T-Shirt XL GTA3807</t>
    </r>
  </si>
  <si>
    <r>
      <rPr>
        <sz val="9"/>
        <color rgb="FF404040"/>
        <rFont val="Arial"/>
        <family val="2"/>
      </rPr>
      <t>The Power Of Prayer To Enrich Your Marriage</t>
    </r>
  </si>
  <si>
    <r>
      <rPr>
        <sz val="9"/>
        <color rgb="FF404040"/>
        <rFont val="Arial"/>
        <family val="2"/>
      </rPr>
      <t>Stormie Omartian</t>
    </r>
  </si>
  <si>
    <r>
      <rPr>
        <sz val="9"/>
        <color rgb="FF404040"/>
        <rFont val="Arial"/>
        <family val="2"/>
      </rPr>
      <t>The Power Of Prayer To Enrich Your Marriage Book Of Prayers</t>
    </r>
  </si>
  <si>
    <r>
      <rPr>
        <sz val="9"/>
        <color rgb="FF404040"/>
        <rFont val="Arial"/>
        <family val="2"/>
      </rPr>
      <t>I Know The Plans Handy Journal, Brown - JL511</t>
    </r>
  </si>
  <si>
    <r>
      <rPr>
        <sz val="9"/>
        <color rgb="FF404040"/>
        <rFont val="Arial"/>
        <family val="2"/>
      </rPr>
      <t>Journal Amazing Grace Journal - JL492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</si>
  <si>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</si>
  <si>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MY Prayer Journal - JLP027</t>
    </r>
  </si>
  <si>
    <r>
      <rPr>
        <sz val="9"/>
        <color rgb="FF404040"/>
        <rFont val="Arial"/>
        <family val="2"/>
      </rPr>
      <t>Heart Mug - MUG583</t>
    </r>
  </si>
  <si>
    <r>
      <rPr>
        <sz val="9"/>
        <color rgb="FF404040"/>
        <rFont val="Arial"/>
        <family val="2"/>
      </rPr>
      <t>Camp Style Stainless Steel Mug Be Strong &amp; Courageous</t>
    </r>
  </si>
  <si>
    <r>
      <rPr>
        <sz val="9"/>
        <color rgb="FF404040"/>
        <rFont val="Arial"/>
        <family val="2"/>
      </rPr>
      <t>SMUG194</t>
    </r>
  </si>
  <si>
    <r>
      <rPr>
        <sz val="9"/>
        <color rgb="FF404040"/>
        <rFont val="Arial"/>
        <family val="2"/>
      </rPr>
      <t>Stainless Steel Mug Be Still &amp; Know - SMUG184</t>
    </r>
  </si>
  <si>
    <r>
      <rPr>
        <sz val="9"/>
        <color rgb="FF404040"/>
        <rFont val="Arial"/>
        <family val="2"/>
      </rPr>
      <t>Be Strong And Courageous Lion Journal - JL286</t>
    </r>
  </si>
  <si>
    <r>
      <rPr>
        <sz val="9"/>
        <color rgb="FF404040"/>
        <rFont val="Arial"/>
        <family val="2"/>
      </rPr>
      <t>The Best Of Michael English CD</t>
    </r>
  </si>
  <si>
    <r>
      <rPr>
        <sz val="9"/>
        <color rgb="FF404040"/>
        <rFont val="Arial"/>
        <family val="2"/>
      </rPr>
      <t>Michael English</t>
    </r>
  </si>
  <si>
    <r>
      <rPr>
        <sz val="9"/>
        <color rgb="FF404040"/>
        <rFont val="Arial"/>
        <family val="2"/>
      </rPr>
      <t>The Best Of Michael English DVD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</si>
  <si>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</si>
  <si>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All Of My Best Friends CD/DVD</t>
    </r>
  </si>
  <si>
    <r>
      <rPr>
        <sz val="9"/>
        <color rgb="FF404040"/>
        <rFont val="Arial"/>
        <family val="2"/>
      </rPr>
      <t>Hillsong Young &amp; Free</t>
    </r>
  </si>
  <si>
    <r>
      <rPr>
        <sz val="9"/>
        <color rgb="FF404040"/>
        <rFont val="Arial"/>
        <family val="2"/>
      </rPr>
      <t>CD/DV</t>
    </r>
  </si>
  <si>
    <r>
      <rPr>
        <sz val="9"/>
        <color rgb="FF404040"/>
        <rFont val="Arial"/>
        <family val="2"/>
      </rPr>
      <t>Still</t>
    </r>
  </si>
  <si>
    <r>
      <rPr>
        <sz val="9"/>
        <color rgb="FF404040"/>
        <rFont val="Arial"/>
        <family val="2"/>
      </rPr>
      <t>Brian Courtney Wilson</t>
    </r>
  </si>
  <si>
    <r>
      <rPr>
        <sz val="9"/>
        <color rgb="FF404040"/>
        <rFont val="Arial"/>
        <family val="2"/>
      </rPr>
      <t>The Blessing (Live)</t>
    </r>
  </si>
  <si>
    <r>
      <rPr>
        <sz val="9"/>
        <color rgb="FF404040"/>
        <rFont val="Arial"/>
        <family val="2"/>
      </rPr>
      <t>Kari Jobe</t>
    </r>
  </si>
  <si>
    <r>
      <rPr>
        <sz val="9"/>
        <color rgb="FF404040"/>
        <rFont val="Arial"/>
        <family val="2"/>
      </rPr>
      <t>Take Heart</t>
    </r>
  </si>
  <si>
    <r>
      <rPr>
        <sz val="9"/>
        <color rgb="FF404040"/>
        <rFont val="Arial"/>
        <family val="2"/>
      </rPr>
      <t>Hillsong Worship</t>
    </r>
  </si>
  <si>
    <t>Munce Winter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</si>
  <si>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</si>
  <si>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</si>
  <si>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</si>
  <si>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</si>
  <si>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</si>
  <si>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</si>
  <si>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</si>
  <si>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</si>
  <si>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</si>
  <si>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</si>
  <si>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</si>
  <si>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MFEB21</t>
  </si>
  <si>
    <t>Dating:</t>
  </si>
  <si>
    <t xml:space="preserve">Promotional orders submitted by the due date listed above are eligible for 90 days' dating; orders of 30 units or more receive free freight </t>
  </si>
  <si>
    <t>Qty</t>
  </si>
  <si>
    <t>ISBN</t>
  </si>
  <si>
    <t>Title</t>
  </si>
  <si>
    <t>Sale Notes</t>
  </si>
  <si>
    <t>Retail</t>
  </si>
  <si>
    <t>Suggested Sale Price</t>
  </si>
  <si>
    <t>Margin</t>
  </si>
  <si>
    <t>Net</t>
  </si>
  <si>
    <t>Net Sum</t>
  </si>
  <si>
    <t>Arcade and the Dazzling Truth Detector</t>
  </si>
  <si>
    <t>40% Off</t>
  </si>
  <si>
    <t>Arcade and the Fiery Metal Tester</t>
  </si>
  <si>
    <t>Arcade and the Golden Travel Guide</t>
  </si>
  <si>
    <t>Arcade and the Triple T Token</t>
  </si>
  <si>
    <t>Beginner's Bible</t>
  </si>
  <si>
    <t>Beginner's Bible for Little Ones</t>
  </si>
  <si>
    <t>Beginner's Bible Stories About Jesus</t>
  </si>
  <si>
    <t>Color of Compromise</t>
  </si>
  <si>
    <t>Consumed by Hate, Redeemed by Love</t>
  </si>
  <si>
    <t>How to Fight Racism</t>
  </si>
  <si>
    <t>30% Off</t>
  </si>
  <si>
    <t>Love &amp; Respect</t>
  </si>
  <si>
    <t>Love Does</t>
  </si>
  <si>
    <t>NIrV, The Beginner's Bible Holy Bible, Hardcover</t>
  </si>
  <si>
    <t>NIV, Life Application Study Bible, Third Edition, Bonded Leather, Brown, Red Letter</t>
  </si>
  <si>
    <t>NIV, Life Application Study Bible, Third Edition, Bonded Leather, Navy Floral, Red Letter</t>
  </si>
  <si>
    <t>NIV, Life Application Study Bible, Third Edition, Leathersoft, Gray/Pink, Red Letter</t>
  </si>
  <si>
    <t>NIV, Verse Mapping Bible, Cloth over Board, Gray, Comfort Print</t>
  </si>
  <si>
    <t>NIV, Verse Mapping Bible, Leathersoft, Brown, Comfort Print</t>
  </si>
  <si>
    <t>Sacred Marriage</t>
  </si>
  <si>
    <t>Vertical Marriage</t>
  </si>
  <si>
    <t>Sale Stickers</t>
  </si>
  <si>
    <t>9780310209188</t>
  </si>
  <si>
    <t>Sale Stickers 25% Off Sheet of 14</t>
  </si>
  <si>
    <t>25% off</t>
  </si>
  <si>
    <t>9780310264040</t>
  </si>
  <si>
    <t>Sale Stickers 30% Off Sheet of 14</t>
  </si>
  <si>
    <t>30% off</t>
  </si>
  <si>
    <t>9780310270089</t>
  </si>
  <si>
    <t>Sale Stickers 40% Off Sheet of 14</t>
  </si>
  <si>
    <t>40% off</t>
  </si>
  <si>
    <t>Total Units:</t>
  </si>
  <si>
    <t>Avg. Mar</t>
  </si>
  <si>
    <t>Total Net:</t>
  </si>
  <si>
    <t xml:space="preserve">        Tyndale House Publishers - Munce February (Winter Catalog) 2021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</si>
  <si>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</si>
  <si>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</si>
  <si>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City, State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</si>
  <si>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</si>
  <si>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</si>
  <si>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</si>
  <si>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</si>
  <si>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</si>
  <si>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</si>
  <si>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</si>
  <si>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</si>
  <si>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</si>
  <si>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</si>
  <si>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</si>
  <si>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NLT Personal Size Giant Print Bible, Filament Enabled Edition Floral Frame Teal</t>
  </si>
  <si>
    <t>Tyndale</t>
  </si>
  <si>
    <t>LeatherLike</t>
  </si>
  <si>
    <t>Tyndale Bibles</t>
  </si>
  <si>
    <t xml:space="preserve">3+ units at 52% </t>
  </si>
  <si>
    <t>NLT Personal Size Giant Print Bible, Filament Enabled Edition Peony Pink</t>
  </si>
  <si>
    <t>NLT Personal Size Giant Print Bible, Filament Enabled Edition Rustic Brown</t>
  </si>
  <si>
    <t>Kids</t>
  </si>
  <si>
    <t xml:space="preserve">Otter B Brave </t>
  </si>
  <si>
    <t>Pamela Kennedy, Anne Kennedy Brady</t>
  </si>
  <si>
    <t>Hardcover</t>
  </si>
  <si>
    <t>Focus Kids</t>
  </si>
  <si>
    <t>20% off</t>
  </si>
  <si>
    <t>3+ units at 52%</t>
  </si>
  <si>
    <t xml:space="preserve">Otter B Helpful </t>
  </si>
  <si>
    <t xml:space="preserve">Otter B Honest </t>
  </si>
  <si>
    <t xml:space="preserve">Otter B Kind </t>
  </si>
  <si>
    <t xml:space="preserve">Otter B Taking Turns </t>
  </si>
  <si>
    <t xml:space="preserve">Otter B Trustworthy </t>
  </si>
  <si>
    <t>Non-Fiction</t>
  </si>
  <si>
    <t xml:space="preserve">As Long as I Have Breath </t>
  </si>
  <si>
    <t>Bruce Gordon, Bruce Gordon</t>
  </si>
  <si>
    <t>Softcover</t>
  </si>
  <si>
    <t>Focus Books</t>
  </si>
  <si>
    <t xml:space="preserve">Beauty in the Browns </t>
  </si>
  <si>
    <t>Paul Asay</t>
  </si>
  <si>
    <t>20% off    (Sheet w/ 8 stickers)</t>
  </si>
  <si>
    <t>Additional titles of your choosing…</t>
  </si>
  <si>
    <t>REP NAME HERE</t>
  </si>
  <si>
    <t>CUSTOMER</t>
  </si>
  <si>
    <t>CUST #</t>
  </si>
  <si>
    <t xml:space="preserve">Indies Second Saturday One Day Sale </t>
  </si>
  <si>
    <t>2SAT21</t>
  </si>
  <si>
    <t>Promotional orders submitted by the due date listed above are eligible for 90 days' dating</t>
  </si>
  <si>
    <t xml:space="preserve"> </t>
  </si>
  <si>
    <t>FEBRUARY</t>
  </si>
  <si>
    <t>Price</t>
  </si>
  <si>
    <t>9780718097554</t>
  </si>
  <si>
    <t>Jesus Calling Large Deluxe Brown CRS Indies</t>
  </si>
  <si>
    <t>POS Credit to 70%</t>
  </si>
  <si>
    <t>50% off</t>
  </si>
  <si>
    <t>9780785227564</t>
  </si>
  <si>
    <t xml:space="preserve">NET, Love God Greatly Bible, Cloth over Board, Pink, Thumb Indexed, Comfort Print </t>
  </si>
  <si>
    <t>9780785227526</t>
  </si>
  <si>
    <t xml:space="preserve">NET, Love God Greatly Bible, Leathersoft, Brown, Comfort Print </t>
  </si>
  <si>
    <t>9781404115330</t>
  </si>
  <si>
    <t>Second Saturday Merch Sign, CBAi</t>
  </si>
  <si>
    <t xml:space="preserve">9780310215592  </t>
  </si>
  <si>
    <t>SALE STICKERS 50P 14 SH</t>
  </si>
  <si>
    <t>50% Off</t>
  </si>
  <si>
    <t>9780310208556</t>
  </si>
  <si>
    <t>Sale Stickers $9.97 Sheet of 14</t>
  </si>
  <si>
    <t>9781404134119</t>
  </si>
  <si>
    <t>PRICE STICKER $5.00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</si>
</sst>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"/>
    <numFmt numFmtId="166" formatCode="&quot;$&quot;#,##0.00;[Red]&quot;$&quot;#,##0.00"/>
    <numFmt numFmtId="167" formatCode="000000000000"/>
    <numFmt numFmtId="168" formatCode="0.0%"/>
  </numFmts>
  <fonts count="4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9"/>
      <name val="Arial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Arial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9" fillId="0" borderId="0"/>
    <xf numFmtId="0" fontId="13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6">
    <xf numFmtId="0" fontId="0" fillId="0" borderId="0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1" fontId="4" fillId="0" borderId="20" xfId="17" applyNumberFormat="1" applyBorder="1"/>
    <xf numFmtId="0" fontId="20" fillId="3" borderId="21" xfId="17" applyFont="1" applyFill="1" applyBorder="1" applyAlignment="1">
      <alignment horizontal="left" vertical="center"/>
    </xf>
    <xf numFmtId="0" fontId="4" fillId="0" borderId="21" xfId="17" applyBorder="1"/>
    <xf numFmtId="0" fontId="4" fillId="0" borderId="22" xfId="17" applyBorder="1"/>
    <xf numFmtId="0" fontId="4" fillId="0" borderId="0" xfId="17"/>
    <xf numFmtId="0" fontId="20" fillId="0" borderId="23" xfId="17" applyFont="1" applyBorder="1" applyAlignment="1">
      <alignment horizontal="left" vertical="center"/>
    </xf>
    <xf numFmtId="0" fontId="4" fillId="3" borderId="0" xfId="17" applyFill="1" applyAlignment="1">
      <alignment vertical="center"/>
    </xf>
    <xf numFmtId="0" fontId="4" fillId="0" borderId="0" xfId="17" applyAlignment="1">
      <alignment wrapText="1"/>
    </xf>
    <xf numFmtId="0" fontId="4" fillId="0" borderId="24" xfId="17" applyBorder="1"/>
    <xf numFmtId="1" fontId="4" fillId="3" borderId="23" xfId="17" applyNumberFormat="1" applyFill="1" applyBorder="1" applyAlignment="1">
      <alignment vertical="center"/>
    </xf>
    <xf numFmtId="0" fontId="4" fillId="0" borderId="0" xfId="17" applyAlignment="1">
      <alignment vertical="center" wrapText="1"/>
    </xf>
    <xf numFmtId="0" fontId="4" fillId="0" borderId="25" xfId="17" applyBorder="1"/>
    <xf numFmtId="0" fontId="4" fillId="3" borderId="26" xfId="17" applyFill="1" applyBorder="1" applyAlignment="1">
      <alignment horizontal="center" vertical="center"/>
    </xf>
    <xf numFmtId="0" fontId="4" fillId="0" borderId="26" xfId="17" applyBorder="1" applyAlignment="1">
      <alignment vertical="center" wrapText="1"/>
    </xf>
    <xf numFmtId="0" fontId="4" fillId="0" borderId="26" xfId="17" applyBorder="1" applyAlignment="1">
      <alignment wrapText="1"/>
    </xf>
    <xf numFmtId="0" fontId="4" fillId="0" borderId="27" xfId="17" applyBorder="1"/>
    <xf numFmtId="0" fontId="4" fillId="0" borderId="23" xfId="17" applyBorder="1"/>
    <xf numFmtId="0" fontId="18" fillId="0" borderId="0" xfId="17" applyFont="1"/>
    <xf numFmtId="0" fontId="18" fillId="3" borderId="0" xfId="17" applyFont="1" applyFill="1" applyAlignment="1">
      <alignment horizontal="left" vertical="center"/>
    </xf>
    <xf numFmtId="1" fontId="18" fillId="3" borderId="23" xfId="17" applyNumberFormat="1" applyFont="1" applyFill="1" applyBorder="1" applyAlignment="1">
      <alignment horizontal="left" vertical="center"/>
    </xf>
    <xf numFmtId="1" fontId="22" fillId="3" borderId="0" xfId="17" applyNumberFormat="1" applyFont="1" applyFill="1" applyAlignment="1">
      <alignment horizontal="right" vertical="center"/>
    </xf>
    <xf numFmtId="1" fontId="18" fillId="3" borderId="23" xfId="17" applyNumberFormat="1" applyFont="1" applyFill="1" applyBorder="1" applyAlignment="1">
      <alignment vertical="center"/>
    </xf>
    <xf numFmtId="0" fontId="22" fillId="3" borderId="0" xfId="17" applyFont="1" applyFill="1" applyAlignment="1">
      <alignment horizontal="right" vertical="center"/>
    </xf>
    <xf numFmtId="0" fontId="18" fillId="3" borderId="23" xfId="17" applyFont="1" applyFill="1" applyBorder="1" applyAlignment="1">
      <alignment horizontal="left" vertical="center"/>
    </xf>
    <xf numFmtId="0" fontId="18" fillId="0" borderId="23" xfId="17" applyFont="1" applyBorder="1" applyAlignment="1">
      <alignment horizontal="left"/>
    </xf>
    <xf numFmtId="0" fontId="22" fillId="3" borderId="0" xfId="17" applyFont="1" applyFill="1" applyAlignment="1">
      <alignment horizontal="right"/>
    </xf>
    <xf numFmtId="1" fontId="18" fillId="3" borderId="28" xfId="17" applyNumberFormat="1" applyFont="1" applyFill="1" applyBorder="1" applyAlignment="1">
      <alignment horizontal="left"/>
    </xf>
    <xf numFmtId="0" fontId="4" fillId="3" borderId="13" xfId="17" applyFill="1" applyBorder="1" applyAlignment="1">
      <alignment horizontal="center"/>
    </xf>
    <xf numFmtId="0" fontId="4" fillId="0" borderId="13" xfId="17" applyBorder="1" applyAlignment="1">
      <alignment wrapText="1"/>
    </xf>
    <xf numFmtId="0" fontId="4" fillId="0" borderId="29" xfId="17" applyBorder="1"/>
    <xf numFmtId="0" fontId="18" fillId="4" borderId="30" xfId="17" applyFont="1" applyFill="1" applyBorder="1" applyAlignment="1">
      <alignment horizontal="center"/>
    </xf>
    <xf numFmtId="0" fontId="18" fillId="4" borderId="31" xfId="17" applyFont="1" applyFill="1" applyBorder="1" applyAlignment="1">
      <alignment horizontal="center"/>
    </xf>
    <xf numFmtId="0" fontId="18" fillId="4" borderId="32" xfId="17" applyFont="1" applyFill="1" applyBorder="1" applyAlignment="1">
      <alignment horizontal="center"/>
    </xf>
    <xf numFmtId="1" fontId="18" fillId="4" borderId="33" xfId="17" applyNumberFormat="1" applyFont="1" applyFill="1" applyBorder="1" applyAlignment="1">
      <alignment horizontal="center"/>
    </xf>
    <xf numFmtId="165" fontId="18" fillId="4" borderId="34" xfId="17" applyNumberFormat="1" applyFont="1" applyFill="1" applyBorder="1" applyAlignment="1">
      <alignment horizontal="center"/>
    </xf>
    <xf numFmtId="1" fontId="18" fillId="4" borderId="34" xfId="17" applyNumberFormat="1" applyFont="1" applyFill="1" applyBorder="1" applyAlignment="1">
      <alignment horizontal="center"/>
    </xf>
    <xf numFmtId="0" fontId="4" fillId="0" borderId="15" xfId="17" applyBorder="1" applyAlignment="1">
      <alignment horizontal="center" wrapText="1"/>
    </xf>
    <xf numFmtId="0" fontId="23" fillId="0" borderId="15" xfId="17" applyFont="1" applyBorder="1" applyAlignment="1">
      <alignment vertical="center" wrapText="1"/>
    </xf>
    <xf numFmtId="49" fontId="17" fillId="0" borderId="15" xfId="17" applyNumberFormat="1" applyFont="1" applyBorder="1" applyAlignment="1">
      <alignment horizontal="center" vertical="center" wrapText="1"/>
    </xf>
    <xf numFmtId="165" fontId="17" fillId="0" borderId="15" xfId="17" applyNumberFormat="1" applyFont="1" applyBorder="1" applyAlignment="1">
      <alignment horizontal="center" vertical="center" wrapText="1"/>
    </xf>
    <xf numFmtId="166" fontId="24" fillId="0" borderId="15" xfId="17" applyNumberFormat="1" applyFont="1" applyBorder="1" applyAlignment="1">
      <alignment horizontal="center" vertical="center"/>
    </xf>
    <xf numFmtId="0" fontId="4" fillId="0" borderId="15" xfId="17" applyBorder="1" applyAlignment="1">
      <alignment horizontal="center"/>
    </xf>
    <xf numFmtId="49" fontId="17" fillId="0" borderId="15" xfId="17" applyNumberFormat="1" applyFont="1" applyBorder="1" applyAlignment="1">
      <alignment horizontal="center" vertical="center"/>
    </xf>
    <xf numFmtId="165" fontId="17" fillId="0" borderId="15" xfId="17" applyNumberFormat="1" applyFont="1" applyBorder="1" applyAlignment="1">
      <alignment horizontal="center" vertical="center"/>
    </xf>
    <xf numFmtId="0" fontId="4" fillId="4" borderId="20" xfId="17" applyFill="1" applyBorder="1" applyAlignment="1">
      <alignment horizontal="center"/>
    </xf>
    <xf numFmtId="0" fontId="4" fillId="4" borderId="31" xfId="17" applyFill="1" applyBorder="1" applyAlignment="1">
      <alignment horizontal="center"/>
    </xf>
    <xf numFmtId="1" fontId="4" fillId="4" borderId="31" xfId="17" applyNumberFormat="1" applyFill="1" applyBorder="1" applyAlignment="1">
      <alignment horizontal="center"/>
    </xf>
    <xf numFmtId="165" fontId="4" fillId="4" borderId="31" xfId="17" applyNumberFormat="1" applyFill="1" applyBorder="1" applyAlignment="1">
      <alignment horizontal="center"/>
    </xf>
    <xf numFmtId="0" fontId="4" fillId="0" borderId="15" xfId="17" applyBorder="1"/>
    <xf numFmtId="1" fontId="4" fillId="0" borderId="15" xfId="17" applyNumberFormat="1" applyBorder="1"/>
    <xf numFmtId="165" fontId="4" fillId="0" borderId="15" xfId="17" applyNumberForma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8" fillId="0" borderId="0" xfId="0" applyFont="1" applyAlignment="1">
      <alignment vertical="center" wrapText="1"/>
    </xf>
    <xf numFmtId="0" fontId="29" fillId="0" borderId="15" xfId="0" applyFont="1" applyBorder="1" applyAlignment="1">
      <alignment horizontal="center" wrapText="1"/>
    </xf>
    <xf numFmtId="0" fontId="3" fillId="0" borderId="35" xfId="18" applyBorder="1" applyAlignment="1">
      <alignment horizontal="center"/>
    </xf>
    <xf numFmtId="0" fontId="3" fillId="0" borderId="35" xfId="18" applyBorder="1"/>
    <xf numFmtId="0" fontId="30" fillId="0" borderId="35" xfId="18" applyFont="1" applyBorder="1" applyAlignment="1">
      <alignment horizontal="right" vertical="center"/>
    </xf>
    <xf numFmtId="0" fontId="3" fillId="0" borderId="0" xfId="18"/>
    <xf numFmtId="9" fontId="0" fillId="0" borderId="0" xfId="19" applyFont="1"/>
    <xf numFmtId="44" fontId="0" fillId="0" borderId="0" xfId="20" applyFont="1"/>
    <xf numFmtId="0" fontId="3" fillId="0" borderId="0" xfId="18" applyAlignment="1">
      <alignment horizontal="center"/>
    </xf>
    <xf numFmtId="0" fontId="3" fillId="0" borderId="0" xfId="18" applyAlignment="1">
      <alignment horizontal="right"/>
    </xf>
    <xf numFmtId="0" fontId="3" fillId="0" borderId="15" xfId="18" applyBorder="1" applyAlignment="1">
      <alignment horizontal="center" vertical="center"/>
    </xf>
    <xf numFmtId="0" fontId="31" fillId="0" borderId="0" xfId="18" applyFont="1" applyAlignment="1">
      <alignment horizontal="right"/>
    </xf>
    <xf numFmtId="0" fontId="22" fillId="0" borderId="15" xfId="18" applyFont="1" applyBorder="1" applyAlignment="1">
      <alignment horizontal="center" vertical="center"/>
    </xf>
    <xf numFmtId="168" fontId="3" fillId="0" borderId="26" xfId="18" applyNumberFormat="1" applyBorder="1" applyAlignment="1">
      <alignment horizontal="center"/>
    </xf>
    <xf numFmtId="0" fontId="18" fillId="6" borderId="28" xfId="18" applyFont="1" applyFill="1" applyBorder="1" applyAlignment="1">
      <alignment horizontal="center"/>
    </xf>
    <xf numFmtId="0" fontId="18" fillId="6" borderId="36" xfId="18" applyFont="1" applyFill="1" applyBorder="1" applyAlignment="1">
      <alignment horizontal="center"/>
    </xf>
    <xf numFmtId="0" fontId="18" fillId="6" borderId="36" xfId="18" applyFont="1" applyFill="1" applyBorder="1" applyAlignment="1">
      <alignment horizontal="center" wrapText="1"/>
    </xf>
    <xf numFmtId="0" fontId="18" fillId="6" borderId="37" xfId="18" applyFont="1" applyFill="1" applyBorder="1" applyAlignment="1">
      <alignment horizontal="center"/>
    </xf>
    <xf numFmtId="9" fontId="18" fillId="6" borderId="38" xfId="19" applyFont="1" applyFill="1" applyBorder="1" applyAlignment="1">
      <alignment horizontal="center"/>
    </xf>
    <xf numFmtId="44" fontId="18" fillId="6" borderId="36" xfId="20" applyFont="1" applyFill="1" applyBorder="1" applyAlignment="1">
      <alignment horizontal="center"/>
    </xf>
    <xf numFmtId="44" fontId="18" fillId="6" borderId="37" xfId="20" applyFont="1" applyFill="1" applyBorder="1" applyAlignment="1">
      <alignment horizontal="center"/>
    </xf>
    <xf numFmtId="0" fontId="3" fillId="0" borderId="17" xfId="18" applyBorder="1" applyAlignment="1">
      <alignment horizontal="center"/>
    </xf>
    <xf numFmtId="0" fontId="3" fillId="0" borderId="17" xfId="18" applyBorder="1"/>
    <xf numFmtId="0" fontId="22" fillId="0" borderId="17" xfId="18" applyFont="1" applyBorder="1" applyAlignment="1">
      <alignment horizontal="center"/>
    </xf>
    <xf numFmtId="0" fontId="3" fillId="0" borderId="39" xfId="18" applyBorder="1" applyAlignment="1">
      <alignment horizontal="center"/>
    </xf>
    <xf numFmtId="1" fontId="33" fillId="0" borderId="15" xfId="1" quotePrefix="1" applyNumberFormat="1" applyFont="1" applyBorder="1" applyAlignment="1">
      <alignment horizontal="left" wrapText="1"/>
    </xf>
    <xf numFmtId="0" fontId="3" fillId="0" borderId="15" xfId="18" applyBorder="1" applyAlignment="1">
      <alignment wrapText="1"/>
    </xf>
    <xf numFmtId="0" fontId="3" fillId="0" borderId="15" xfId="18" applyBorder="1" applyAlignment="1">
      <alignment horizontal="center" vertical="center" wrapText="1"/>
    </xf>
    <xf numFmtId="43" fontId="0" fillId="0" borderId="15" xfId="20" applyNumberFormat="1" applyFont="1" applyBorder="1" applyAlignment="1"/>
    <xf numFmtId="44" fontId="33" fillId="0" borderId="15" xfId="18" applyNumberFormat="1" applyFont="1" applyBorder="1" applyAlignment="1" applyProtection="1">
      <alignment horizontal="right" vertical="center"/>
      <protection locked="0"/>
    </xf>
    <xf numFmtId="10" fontId="33" fillId="0" borderId="15" xfId="19" applyNumberFormat="1" applyFont="1" applyFill="1" applyBorder="1" applyAlignment="1" applyProtection="1">
      <alignment vertical="center"/>
      <protection locked="0"/>
    </xf>
    <xf numFmtId="10" fontId="0" fillId="0" borderId="15" xfId="19" applyNumberFormat="1" applyFont="1" applyBorder="1"/>
    <xf numFmtId="44" fontId="3" fillId="0" borderId="15" xfId="18" applyNumberFormat="1" applyBorder="1"/>
    <xf numFmtId="44" fontId="3" fillId="0" borderId="0" xfId="18" applyNumberFormat="1"/>
    <xf numFmtId="1" fontId="33" fillId="0" borderId="15" xfId="2" applyNumberFormat="1" applyFont="1" applyBorder="1" applyAlignment="1">
      <alignment horizontal="left"/>
    </xf>
    <xf numFmtId="0" fontId="33" fillId="0" borderId="15" xfId="18" applyFont="1" applyBorder="1" applyAlignment="1" applyProtection="1">
      <alignment vertical="center" wrapText="1"/>
      <protection locked="0"/>
    </xf>
    <xf numFmtId="43" fontId="33" fillId="0" borderId="15" xfId="20" applyNumberFormat="1" applyFont="1" applyFill="1" applyBorder="1" applyAlignment="1" applyProtection="1">
      <alignment horizontal="right"/>
      <protection locked="0"/>
    </xf>
    <xf numFmtId="43" fontId="33" fillId="0" borderId="15" xfId="20" applyNumberFormat="1" applyFont="1" applyFill="1" applyBorder="1" applyAlignment="1"/>
    <xf numFmtId="1" fontId="33" fillId="0" borderId="15" xfId="1" quotePrefix="1" applyNumberFormat="1" applyFont="1" applyBorder="1" applyAlignment="1">
      <alignment horizontal="left"/>
    </xf>
    <xf numFmtId="0" fontId="33" fillId="0" borderId="15" xfId="18" applyFont="1" applyBorder="1" applyAlignment="1">
      <alignment wrapText="1"/>
    </xf>
    <xf numFmtId="43" fontId="33" fillId="0" borderId="15" xfId="20" applyNumberFormat="1" applyFont="1" applyFill="1" applyBorder="1" applyAlignment="1" applyProtection="1">
      <protection locked="0"/>
    </xf>
    <xf numFmtId="10" fontId="3" fillId="0" borderId="15" xfId="18" applyNumberFormat="1" applyBorder="1"/>
    <xf numFmtId="1" fontId="33" fillId="0" borderId="15" xfId="5" quotePrefix="1" applyNumberFormat="1" applyFont="1" applyBorder="1" applyAlignment="1">
      <alignment horizontal="left"/>
    </xf>
    <xf numFmtId="1" fontId="33" fillId="0" borderId="40" xfId="2" applyNumberFormat="1" applyFont="1" applyBorder="1" applyAlignment="1">
      <alignment horizontal="left"/>
    </xf>
    <xf numFmtId="0" fontId="33" fillId="3" borderId="15" xfId="18" applyFont="1" applyFill="1" applyBorder="1" applyAlignment="1" applyProtection="1">
      <alignment vertical="center"/>
      <protection locked="0"/>
    </xf>
    <xf numFmtId="0" fontId="33" fillId="0" borderId="15" xfId="18" applyFont="1" applyBorder="1" applyAlignment="1" applyProtection="1">
      <alignment vertical="center"/>
      <protection locked="0"/>
    </xf>
    <xf numFmtId="44" fontId="33" fillId="0" borderId="15" xfId="20" applyFont="1" applyFill="1" applyBorder="1" applyAlignment="1"/>
    <xf numFmtId="44" fontId="33" fillId="0" borderId="15" xfId="18" applyNumberFormat="1" applyFont="1" applyBorder="1" applyAlignment="1">
      <alignment horizontal="right"/>
    </xf>
    <xf numFmtId="10" fontId="33" fillId="0" borderId="15" xfId="19" applyNumberFormat="1" applyFont="1" applyFill="1" applyBorder="1" applyAlignment="1"/>
    <xf numFmtId="9" fontId="0" fillId="0" borderId="15" xfId="19" applyFont="1" applyBorder="1"/>
    <xf numFmtId="9" fontId="0" fillId="0" borderId="17" xfId="19" applyFont="1" applyBorder="1"/>
    <xf numFmtId="44" fontId="0" fillId="0" borderId="17" xfId="20" applyFont="1" applyBorder="1"/>
    <xf numFmtId="0" fontId="3" fillId="0" borderId="15" xfId="18" applyBorder="1" applyAlignment="1">
      <alignment horizontal="center"/>
    </xf>
    <xf numFmtId="0" fontId="3" fillId="0" borderId="15" xfId="18" applyBorder="1"/>
    <xf numFmtId="43" fontId="3" fillId="0" borderId="15" xfId="18" applyNumberFormat="1" applyBorder="1"/>
    <xf numFmtId="0" fontId="26" fillId="0" borderId="15" xfId="18" applyFont="1" applyBorder="1"/>
    <xf numFmtId="44" fontId="0" fillId="0" borderId="15" xfId="20" applyFont="1" applyBorder="1"/>
    <xf numFmtId="0" fontId="3" fillId="0" borderId="0" xfId="18" applyAlignment="1">
      <alignment horizontal="center" vertical="center"/>
    </xf>
    <xf numFmtId="0" fontId="31" fillId="0" borderId="21" xfId="18" applyFont="1" applyBorder="1" applyAlignment="1">
      <alignment horizontal="right" vertical="center"/>
    </xf>
    <xf numFmtId="0" fontId="11" fillId="0" borderId="0" xfId="18" applyFont="1" applyAlignment="1">
      <alignment horizontal="left" vertical="center"/>
    </xf>
    <xf numFmtId="0" fontId="3" fillId="0" borderId="0" xfId="18" applyAlignment="1">
      <alignment vertical="center"/>
    </xf>
    <xf numFmtId="9" fontId="34" fillId="0" borderId="0" xfId="19" applyFont="1" applyAlignment="1">
      <alignment horizontal="right" vertical="center"/>
    </xf>
    <xf numFmtId="44" fontId="0" fillId="0" borderId="0" xfId="20" applyFont="1" applyAlignment="1">
      <alignment vertical="center"/>
    </xf>
    <xf numFmtId="0" fontId="31" fillId="0" borderId="0" xfId="18" applyFont="1" applyAlignment="1">
      <alignment horizontal="right" vertical="center"/>
    </xf>
    <xf numFmtId="165" fontId="11" fillId="0" borderId="0" xfId="18" applyNumberFormat="1" applyFont="1" applyAlignment="1">
      <alignment horizontal="left" vertical="center"/>
    </xf>
    <xf numFmtId="1" fontId="2" fillId="0" borderId="16" xfId="21" applyNumberFormat="1" applyBorder="1"/>
    <xf numFmtId="0" fontId="19" fillId="0" borderId="17" xfId="21" applyFont="1" applyBorder="1"/>
    <xf numFmtId="0" fontId="2" fillId="0" borderId="17" xfId="21" applyBorder="1"/>
    <xf numFmtId="0" fontId="2" fillId="0" borderId="17" xfId="21" applyBorder="1" applyAlignment="1">
      <alignment horizontal="center"/>
    </xf>
    <xf numFmtId="165" fontId="2" fillId="0" borderId="17" xfId="21" applyNumberFormat="1" applyBorder="1" applyAlignment="1">
      <alignment horizontal="center"/>
    </xf>
    <xf numFmtId="0" fontId="2" fillId="0" borderId="18" xfId="21" applyBorder="1" applyAlignment="1">
      <alignment wrapText="1"/>
    </xf>
    <xf numFmtId="0" fontId="2" fillId="0" borderId="0" xfId="21" applyAlignment="1">
      <alignment wrapText="1"/>
    </xf>
    <xf numFmtId="0" fontId="20" fillId="0" borderId="10" xfId="21" applyFont="1" applyBorder="1" applyAlignment="1">
      <alignment horizontal="left" vertical="center"/>
    </xf>
    <xf numFmtId="0" fontId="20" fillId="3" borderId="0" xfId="21" applyFont="1" applyFill="1" applyAlignment="1">
      <alignment horizontal="left" vertical="center"/>
    </xf>
    <xf numFmtId="1" fontId="35" fillId="3" borderId="0" xfId="21" applyNumberFormat="1" applyFont="1" applyFill="1" applyAlignment="1">
      <alignment horizontal="left" vertical="center"/>
    </xf>
    <xf numFmtId="0" fontId="20" fillId="0" borderId="11" xfId="21" applyFont="1" applyBorder="1" applyAlignment="1">
      <alignment horizontal="left" vertical="center" wrapText="1"/>
    </xf>
    <xf numFmtId="0" fontId="2" fillId="3" borderId="0" xfId="21" applyFill="1" applyAlignment="1">
      <alignment vertical="center"/>
    </xf>
    <xf numFmtId="0" fontId="2" fillId="3" borderId="0" xfId="21" applyFill="1" applyAlignment="1">
      <alignment horizontal="center" vertical="center"/>
    </xf>
    <xf numFmtId="165" fontId="2" fillId="3" borderId="0" xfId="21" applyNumberFormat="1" applyFill="1" applyAlignment="1">
      <alignment horizontal="center" vertical="center"/>
    </xf>
    <xf numFmtId="0" fontId="2" fillId="0" borderId="11" xfId="21" applyBorder="1" applyAlignment="1">
      <alignment vertical="center" wrapText="1"/>
    </xf>
    <xf numFmtId="0" fontId="2" fillId="3" borderId="15" xfId="21" applyFill="1" applyBorder="1" applyAlignment="1">
      <alignment vertical="center"/>
    </xf>
    <xf numFmtId="165" fontId="39" fillId="3" borderId="0" xfId="21" applyNumberFormat="1" applyFont="1" applyFill="1" applyAlignment="1">
      <alignment horizontal="center" vertical="center"/>
    </xf>
    <xf numFmtId="0" fontId="40" fillId="3" borderId="0" xfId="21" applyFont="1" applyFill="1" applyAlignment="1">
      <alignment horizontal="center" vertical="center"/>
    </xf>
    <xf numFmtId="1" fontId="2" fillId="3" borderId="10" xfId="21" applyNumberFormat="1" applyFill="1" applyBorder="1" applyAlignment="1">
      <alignment horizontal="center"/>
    </xf>
    <xf numFmtId="0" fontId="2" fillId="3" borderId="0" xfId="21" applyFill="1"/>
    <xf numFmtId="0" fontId="2" fillId="3" borderId="0" xfId="21" applyFill="1" applyAlignment="1">
      <alignment horizontal="center"/>
    </xf>
    <xf numFmtId="165" fontId="2" fillId="3" borderId="0" xfId="21" applyNumberFormat="1" applyFill="1" applyAlignment="1">
      <alignment horizontal="center"/>
    </xf>
    <xf numFmtId="0" fontId="42" fillId="3" borderId="0" xfId="21" applyFont="1" applyFill="1" applyAlignment="1">
      <alignment horizontal="center"/>
    </xf>
    <xf numFmtId="0" fontId="2" fillId="0" borderId="11" xfId="21" applyBorder="1" applyAlignment="1">
      <alignment wrapText="1"/>
    </xf>
    <xf numFmtId="0" fontId="41" fillId="3" borderId="0" xfId="21" applyFont="1" applyFill="1" applyAlignment="1">
      <alignment horizontal="center"/>
    </xf>
    <xf numFmtId="1" fontId="2" fillId="3" borderId="12" xfId="21" applyNumberFormat="1" applyFill="1" applyBorder="1" applyAlignment="1">
      <alignment horizontal="center"/>
    </xf>
    <xf numFmtId="0" fontId="2" fillId="3" borderId="13" xfId="21" applyFill="1" applyBorder="1"/>
    <xf numFmtId="0" fontId="2" fillId="3" borderId="13" xfId="21" applyFill="1" applyBorder="1" applyAlignment="1">
      <alignment horizontal="center"/>
    </xf>
    <xf numFmtId="165" fontId="2" fillId="3" borderId="13" xfId="21" applyNumberFormat="1" applyFill="1" applyBorder="1" applyAlignment="1">
      <alignment horizontal="center"/>
    </xf>
    <xf numFmtId="0" fontId="41" fillId="3" borderId="13" xfId="21" applyFont="1" applyFill="1" applyBorder="1" applyAlignment="1">
      <alignment horizontal="center"/>
    </xf>
    <xf numFmtId="0" fontId="2" fillId="0" borderId="14" xfId="21" applyBorder="1" applyAlignment="1">
      <alignment wrapText="1"/>
    </xf>
    <xf numFmtId="1" fontId="18" fillId="6" borderId="40" xfId="21" applyNumberFormat="1" applyFont="1" applyFill="1" applyBorder="1" applyAlignment="1">
      <alignment horizontal="center" wrapText="1"/>
    </xf>
    <xf numFmtId="0" fontId="18" fillId="6" borderId="40" xfId="21" applyFont="1" applyFill="1" applyBorder="1" applyAlignment="1">
      <alignment horizontal="center" wrapText="1"/>
    </xf>
    <xf numFmtId="165" fontId="18" fillId="7" borderId="40" xfId="21" applyNumberFormat="1" applyFont="1" applyFill="1" applyBorder="1" applyAlignment="1">
      <alignment horizontal="center" wrapText="1"/>
    </xf>
    <xf numFmtId="1" fontId="18" fillId="8" borderId="40" xfId="21" applyNumberFormat="1" applyFont="1" applyFill="1" applyBorder="1" applyAlignment="1">
      <alignment horizontal="center" wrapText="1"/>
    </xf>
    <xf numFmtId="14" fontId="18" fillId="6" borderId="40" xfId="21" applyNumberFormat="1" applyFont="1" applyFill="1" applyBorder="1" applyAlignment="1">
      <alignment horizontal="center" wrapText="1"/>
    </xf>
    <xf numFmtId="165" fontId="18" fillId="9" borderId="40" xfId="21" applyNumberFormat="1" applyFont="1" applyFill="1" applyBorder="1" applyAlignment="1">
      <alignment horizontal="center" wrapText="1"/>
    </xf>
    <xf numFmtId="165" fontId="18" fillId="4" borderId="40" xfId="21" applyNumberFormat="1" applyFont="1" applyFill="1" applyBorder="1" applyAlignment="1">
      <alignment horizontal="center" wrapText="1"/>
    </xf>
    <xf numFmtId="1" fontId="2" fillId="4" borderId="15" xfId="21" applyNumberFormat="1" applyFill="1" applyBorder="1" applyAlignment="1">
      <alignment horizontal="center"/>
    </xf>
    <xf numFmtId="2" fontId="2" fillId="4" borderId="15" xfId="21" applyNumberFormat="1" applyFill="1" applyBorder="1" applyAlignment="1">
      <alignment horizontal="center"/>
    </xf>
    <xf numFmtId="0" fontId="18" fillId="4" borderId="15" xfId="21" applyFont="1" applyFill="1" applyBorder="1" applyAlignment="1">
      <alignment horizontal="center"/>
    </xf>
    <xf numFmtId="0" fontId="2" fillId="4" borderId="15" xfId="21" applyFill="1" applyBorder="1" applyAlignment="1">
      <alignment horizontal="center"/>
    </xf>
    <xf numFmtId="165" fontId="2" fillId="4" borderId="15" xfId="21" applyNumberFormat="1" applyFill="1" applyBorder="1" applyAlignment="1">
      <alignment horizontal="center"/>
    </xf>
    <xf numFmtId="14" fontId="2" fillId="4" borderId="15" xfId="21" applyNumberFormat="1" applyFill="1" applyBorder="1" applyAlignment="1">
      <alignment horizontal="center"/>
    </xf>
    <xf numFmtId="0" fontId="2" fillId="4" borderId="15" xfId="21" applyFill="1" applyBorder="1" applyAlignment="1">
      <alignment horizontal="center" wrapText="1"/>
    </xf>
    <xf numFmtId="1" fontId="2" fillId="0" borderId="15" xfId="21" applyNumberFormat="1" applyBorder="1" applyAlignment="1">
      <alignment horizontal="center"/>
    </xf>
    <xf numFmtId="2" fontId="2" fillId="0" borderId="15" xfId="21" applyNumberFormat="1" applyBorder="1" applyAlignment="1">
      <alignment horizontal="center"/>
    </xf>
    <xf numFmtId="0" fontId="2" fillId="0" borderId="15" xfId="21" applyBorder="1" applyAlignment="1">
      <alignment wrapText="1"/>
    </xf>
    <xf numFmtId="0" fontId="2" fillId="0" borderId="15" xfId="21" applyBorder="1" applyAlignment="1">
      <alignment horizontal="center" wrapText="1"/>
    </xf>
    <xf numFmtId="165" fontId="2" fillId="0" borderId="15" xfId="21" applyNumberFormat="1" applyBorder="1" applyAlignment="1">
      <alignment horizontal="center"/>
    </xf>
    <xf numFmtId="0" fontId="2" fillId="0" borderId="15" xfId="21" applyBorder="1" applyAlignment="1">
      <alignment horizontal="center"/>
    </xf>
    <xf numFmtId="9" fontId="2" fillId="0" borderId="15" xfId="21" applyNumberFormat="1" applyBorder="1" applyAlignment="1">
      <alignment horizontal="center" wrapText="1"/>
    </xf>
    <xf numFmtId="14" fontId="2" fillId="0" borderId="15" xfId="21" applyNumberFormat="1" applyBorder="1" applyAlignment="1">
      <alignment horizontal="center"/>
    </xf>
    <xf numFmtId="0" fontId="2" fillId="0" borderId="15" xfId="21" applyBorder="1" applyAlignment="1">
      <alignment horizontal="left" wrapText="1"/>
    </xf>
    <xf numFmtId="0" fontId="2" fillId="0" borderId="0" xfId="21"/>
    <xf numFmtId="0" fontId="2" fillId="4" borderId="15" xfId="21" applyFill="1" applyBorder="1" applyAlignment="1">
      <alignment wrapText="1"/>
    </xf>
    <xf numFmtId="0" fontId="2" fillId="0" borderId="15" xfId="21" applyBorder="1"/>
    <xf numFmtId="1" fontId="2" fillId="10" borderId="15" xfId="21" applyNumberFormat="1" applyFill="1" applyBorder="1"/>
    <xf numFmtId="0" fontId="2" fillId="10" borderId="15" xfId="21" applyFill="1" applyBorder="1"/>
    <xf numFmtId="0" fontId="18" fillId="10" borderId="15" xfId="21" applyFont="1" applyFill="1" applyBorder="1" applyAlignment="1">
      <alignment horizontal="center"/>
    </xf>
    <xf numFmtId="0" fontId="2" fillId="10" borderId="15" xfId="21" applyFill="1" applyBorder="1" applyAlignment="1">
      <alignment horizontal="center"/>
    </xf>
    <xf numFmtId="165" fontId="2" fillId="10" borderId="15" xfId="21" applyNumberFormat="1" applyFill="1" applyBorder="1" applyAlignment="1">
      <alignment horizontal="center"/>
    </xf>
    <xf numFmtId="0" fontId="2" fillId="10" borderId="15" xfId="21" applyFill="1" applyBorder="1" applyAlignment="1">
      <alignment wrapText="1"/>
    </xf>
    <xf numFmtId="1" fontId="2" fillId="0" borderId="15" xfId="21" applyNumberFormat="1" applyBorder="1"/>
    <xf numFmtId="0" fontId="18" fillId="0" borderId="0" xfId="21" applyFont="1"/>
    <xf numFmtId="0" fontId="1" fillId="0" borderId="35" xfId="22" applyBorder="1" applyAlignment="1">
      <alignment horizontal="center"/>
    </xf>
    <xf numFmtId="0" fontId="1" fillId="0" borderId="35" xfId="22" applyBorder="1"/>
    <xf numFmtId="165" fontId="1" fillId="0" borderId="35" xfId="22" applyNumberFormat="1" applyBorder="1"/>
    <xf numFmtId="10" fontId="30" fillId="0" borderId="35" xfId="22" applyNumberFormat="1" applyFont="1" applyBorder="1" applyAlignment="1">
      <alignment horizontal="right" vertical="center"/>
    </xf>
    <xf numFmtId="0" fontId="1" fillId="0" borderId="0" xfId="22"/>
    <xf numFmtId="10" fontId="0" fillId="0" borderId="0" xfId="23" applyNumberFormat="1" applyFont="1"/>
    <xf numFmtId="44" fontId="0" fillId="0" borderId="0" xfId="24" applyFont="1"/>
    <xf numFmtId="0" fontId="1" fillId="0" borderId="0" xfId="22" applyAlignment="1">
      <alignment horizontal="center"/>
    </xf>
    <xf numFmtId="165" fontId="1" fillId="0" borderId="0" xfId="22" applyNumberFormat="1"/>
    <xf numFmtId="10" fontId="1" fillId="0" borderId="0" xfId="22" applyNumberFormat="1"/>
    <xf numFmtId="0" fontId="1" fillId="0" borderId="0" xfId="22" applyAlignment="1">
      <alignment horizontal="right"/>
    </xf>
    <xf numFmtId="0" fontId="1" fillId="0" borderId="15" xfId="22" applyBorder="1" applyAlignment="1">
      <alignment horizontal="center" vertical="center"/>
    </xf>
    <xf numFmtId="49" fontId="1" fillId="0" borderId="15" xfId="22" applyNumberFormat="1" applyBorder="1" applyAlignment="1">
      <alignment horizontal="center" vertical="center"/>
    </xf>
    <xf numFmtId="0" fontId="31" fillId="0" borderId="0" xfId="22" applyFont="1" applyAlignment="1">
      <alignment horizontal="right"/>
    </xf>
    <xf numFmtId="0" fontId="22" fillId="0" borderId="15" xfId="22" applyFont="1" applyBorder="1" applyAlignment="1">
      <alignment horizontal="center" vertical="center"/>
    </xf>
    <xf numFmtId="168" fontId="1" fillId="0" borderId="15" xfId="22" applyNumberFormat="1" applyBorder="1" applyAlignment="1">
      <alignment horizontal="center"/>
    </xf>
    <xf numFmtId="0" fontId="11" fillId="0" borderId="15" xfId="22" applyFont="1" applyBorder="1" applyAlignment="1">
      <alignment horizontal="center"/>
    </xf>
    <xf numFmtId="0" fontId="18" fillId="6" borderId="38" xfId="22" applyFont="1" applyFill="1" applyBorder="1" applyAlignment="1">
      <alignment horizontal="center"/>
    </xf>
    <xf numFmtId="0" fontId="18" fillId="6" borderId="36" xfId="22" applyFont="1" applyFill="1" applyBorder="1" applyAlignment="1">
      <alignment horizontal="center"/>
    </xf>
    <xf numFmtId="165" fontId="18" fillId="6" borderId="36" xfId="22" applyNumberFormat="1" applyFont="1" applyFill="1" applyBorder="1" applyAlignment="1">
      <alignment horizontal="center"/>
    </xf>
    <xf numFmtId="0" fontId="18" fillId="6" borderId="36" xfId="22" applyFont="1" applyFill="1" applyBorder="1" applyAlignment="1">
      <alignment horizontal="center" wrapText="1"/>
    </xf>
    <xf numFmtId="10" fontId="18" fillId="6" borderId="37" xfId="22" applyNumberFormat="1" applyFont="1" applyFill="1" applyBorder="1" applyAlignment="1">
      <alignment horizontal="center"/>
    </xf>
    <xf numFmtId="10" fontId="18" fillId="6" borderId="38" xfId="23" applyNumberFormat="1" applyFont="1" applyFill="1" applyBorder="1" applyAlignment="1">
      <alignment horizontal="center"/>
    </xf>
    <xf numFmtId="44" fontId="18" fillId="6" borderId="36" xfId="24" applyFont="1" applyFill="1" applyBorder="1" applyAlignment="1">
      <alignment horizontal="center"/>
    </xf>
    <xf numFmtId="44" fontId="18" fillId="6" borderId="37" xfId="24" applyFont="1" applyFill="1" applyBorder="1" applyAlignment="1">
      <alignment horizontal="center"/>
    </xf>
    <xf numFmtId="0" fontId="1" fillId="0" borderId="17" xfId="22" applyBorder="1" applyAlignment="1">
      <alignment horizontal="center"/>
    </xf>
    <xf numFmtId="0" fontId="1" fillId="0" borderId="17" xfId="22" applyBorder="1"/>
    <xf numFmtId="0" fontId="22" fillId="0" borderId="17" xfId="22" applyFont="1" applyBorder="1" applyAlignment="1">
      <alignment horizontal="center"/>
    </xf>
    <xf numFmtId="165" fontId="1" fillId="0" borderId="17" xfId="22" applyNumberFormat="1" applyBorder="1"/>
    <xf numFmtId="10" fontId="1" fillId="0" borderId="17" xfId="22" applyNumberFormat="1" applyBorder="1"/>
    <xf numFmtId="10" fontId="0" fillId="0" borderId="17" xfId="23" applyNumberFormat="1" applyFont="1" applyBorder="1"/>
    <xf numFmtId="44" fontId="0" fillId="0" borderId="17" xfId="24" applyFont="1" applyBorder="1"/>
    <xf numFmtId="0" fontId="1" fillId="0" borderId="15" xfId="22" applyBorder="1" applyAlignment="1">
      <alignment horizontal="center"/>
    </xf>
    <xf numFmtId="49" fontId="1" fillId="0" borderId="15" xfId="22" quotePrefix="1" applyNumberFormat="1" applyBorder="1" applyAlignment="1">
      <alignment horizontal="left"/>
    </xf>
    <xf numFmtId="0" fontId="33" fillId="0" borderId="15" xfId="22" applyFont="1" applyBorder="1" applyAlignment="1">
      <alignment wrapText="1"/>
    </xf>
    <xf numFmtId="43" fontId="0" fillId="0" borderId="15" xfId="24" applyNumberFormat="1" applyFont="1" applyBorder="1"/>
    <xf numFmtId="44" fontId="0" fillId="0" borderId="15" xfId="24" applyFont="1" applyBorder="1" applyAlignment="1">
      <alignment horizontal="center"/>
    </xf>
    <xf numFmtId="10" fontId="0" fillId="0" borderId="15" xfId="23" applyNumberFormat="1" applyFont="1" applyBorder="1"/>
    <xf numFmtId="44" fontId="0" fillId="0" borderId="15" xfId="24" applyFont="1" applyBorder="1"/>
    <xf numFmtId="0" fontId="33" fillId="0" borderId="15" xfId="22" applyFont="1" applyBorder="1"/>
    <xf numFmtId="0" fontId="45" fillId="0" borderId="15" xfId="22" quotePrefix="1" applyFont="1" applyBorder="1"/>
    <xf numFmtId="0" fontId="1" fillId="0" borderId="15" xfId="22" applyBorder="1"/>
    <xf numFmtId="43" fontId="1" fillId="0" borderId="15" xfId="22" applyNumberFormat="1" applyBorder="1"/>
    <xf numFmtId="10" fontId="1" fillId="0" borderId="15" xfId="22" applyNumberFormat="1" applyBorder="1"/>
    <xf numFmtId="49" fontId="1" fillId="0" borderId="15" xfId="22" quotePrefix="1" applyNumberFormat="1" applyBorder="1"/>
    <xf numFmtId="49" fontId="1" fillId="0" borderId="15" xfId="22" applyNumberFormat="1" applyBorder="1"/>
    <xf numFmtId="0" fontId="26" fillId="0" borderId="15" xfId="22" applyFont="1" applyBorder="1"/>
    <xf numFmtId="0" fontId="1" fillId="0" borderId="0" xfId="22" applyAlignment="1">
      <alignment horizontal="center" vertical="center"/>
    </xf>
    <xf numFmtId="0" fontId="31" fillId="0" borderId="21" xfId="22" applyFont="1" applyBorder="1" applyAlignment="1">
      <alignment horizontal="right" vertical="center"/>
    </xf>
    <xf numFmtId="0" fontId="11" fillId="0" borderId="0" xfId="22" applyFont="1" applyAlignment="1">
      <alignment horizontal="left" vertical="center"/>
    </xf>
    <xf numFmtId="165" fontId="1" fillId="0" borderId="0" xfId="22" applyNumberFormat="1" applyAlignment="1">
      <alignment vertical="center"/>
    </xf>
    <xf numFmtId="10" fontId="1" fillId="0" borderId="0" xfId="22" applyNumberFormat="1" applyAlignment="1">
      <alignment vertical="center"/>
    </xf>
    <xf numFmtId="0" fontId="1" fillId="0" borderId="0" xfId="22" applyAlignment="1">
      <alignment vertical="center"/>
    </xf>
    <xf numFmtId="10" fontId="34" fillId="0" borderId="0" xfId="23" applyNumberFormat="1" applyFont="1" applyAlignment="1">
      <alignment horizontal="right" vertical="center"/>
    </xf>
    <xf numFmtId="44" fontId="0" fillId="0" borderId="0" xfId="24" applyFont="1" applyAlignment="1">
      <alignment vertical="center"/>
    </xf>
    <xf numFmtId="0" fontId="31" fillId="0" borderId="0" xfId="22" applyFont="1" applyAlignment="1">
      <alignment horizontal="right" vertical="center"/>
    </xf>
    <xf numFmtId="165" fontId="11" fillId="0" borderId="0" xfId="22" applyNumberFormat="1" applyFont="1" applyAlignment="1">
      <alignment horizontal="left" vertical="center"/>
    </xf>
    <xf numFmtId="0" fontId="4" fillId="3" borderId="15" xfId="17" applyFill="1" applyBorder="1" applyAlignment="1">
      <alignment vertical="center"/>
    </xf>
    <xf numFmtId="0" fontId="4" fillId="0" borderId="15" xfId="17" applyBorder="1" applyAlignment="1">
      <alignment horizontal="center" wrapText="1"/>
    </xf>
    <xf numFmtId="0" fontId="4" fillId="3" borderId="15" xfId="17" applyFill="1" applyBorder="1" applyAlignment="1">
      <alignment horizontal="center"/>
    </xf>
    <xf numFmtId="49" fontId="17" fillId="0" borderId="15" xfId="17" applyNumberFormat="1" applyFont="1" applyBorder="1" applyAlignment="1">
      <alignment horizontal="center" vertical="center" wrapText="1"/>
    </xf>
    <xf numFmtId="49" fontId="17" fillId="0" borderId="0" xfId="17" applyNumberFormat="1" applyFont="1" applyAlignment="1">
      <alignment vertical="center" wrapText="1"/>
    </xf>
    <xf numFmtId="0" fontId="19" fillId="0" borderId="20" xfId="17" applyFont="1" applyBorder="1" applyAlignment="1">
      <alignment horizontal="center"/>
    </xf>
    <xf numFmtId="0" fontId="19" fillId="0" borderId="21" xfId="17" applyFont="1" applyBorder="1" applyAlignment="1">
      <alignment horizontal="center"/>
    </xf>
    <xf numFmtId="0" fontId="21" fillId="3" borderId="23" xfId="17" applyFont="1" applyFill="1" applyBorder="1" applyAlignment="1">
      <alignment horizontal="center" vertical="center"/>
    </xf>
    <xf numFmtId="0" fontId="21" fillId="3" borderId="0" xfId="17" applyFont="1" applyFill="1" applyAlignment="1">
      <alignment horizontal="center" vertical="center"/>
    </xf>
    <xf numFmtId="0" fontId="4" fillId="0" borderId="25" xfId="17" applyBorder="1" applyAlignment="1">
      <alignment horizontal="center"/>
    </xf>
    <xf numFmtId="0" fontId="4" fillId="0" borderId="26" xfId="17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shrinkToFit="1"/>
    </xf>
    <xf numFmtId="1" fontId="10" fillId="0" borderId="3" xfId="0" applyNumberFormat="1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shrinkToFit="1"/>
    </xf>
    <xf numFmtId="1" fontId="10" fillId="2" borderId="3" xfId="0" applyNumberFormat="1" applyFont="1" applyFill="1" applyBorder="1" applyAlignment="1">
      <alignment horizontal="center" vertical="center" shrinkToFit="1"/>
    </xf>
    <xf numFmtId="1" fontId="10" fillId="2" borderId="4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shrinkToFit="1"/>
    </xf>
    <xf numFmtId="167" fontId="10" fillId="0" borderId="3" xfId="0" applyNumberFormat="1" applyFont="1" applyBorder="1" applyAlignment="1">
      <alignment horizontal="center" vertical="center" shrinkToFit="1"/>
    </xf>
    <xf numFmtId="167" fontId="10" fillId="0" borderId="4" xfId="0" applyNumberFormat="1" applyFont="1" applyBorder="1" applyAlignment="1">
      <alignment horizontal="center" vertical="center" shrinkToFit="1"/>
    </xf>
    <xf numFmtId="167" fontId="10" fillId="2" borderId="2" xfId="0" applyNumberFormat="1" applyFont="1" applyFill="1" applyBorder="1" applyAlignment="1">
      <alignment horizontal="center" vertical="center" shrinkToFit="1"/>
    </xf>
    <xf numFmtId="167" fontId="10" fillId="2" borderId="3" xfId="0" applyNumberFormat="1" applyFont="1" applyFill="1" applyBorder="1" applyAlignment="1">
      <alignment horizontal="center" vertical="center" shrinkToFit="1"/>
    </xf>
    <xf numFmtId="167" fontId="10" fillId="2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32" fillId="0" borderId="0" xfId="18" applyFont="1" applyAlignment="1">
      <alignment horizontal="center" vertical="center" wrapText="1"/>
    </xf>
    <xf numFmtId="14" fontId="3" fillId="0" borderId="15" xfId="18" applyNumberFormat="1" applyBorder="1" applyAlignment="1">
      <alignment horizontal="center" vertical="center"/>
    </xf>
    <xf numFmtId="0" fontId="3" fillId="5" borderId="15" xfId="18" applyFill="1" applyBorder="1" applyAlignment="1">
      <alignment horizontal="center" vertical="center"/>
    </xf>
    <xf numFmtId="0" fontId="3" fillId="0" borderId="15" xfId="18" applyBorder="1" applyAlignment="1">
      <alignment horizontal="center" vertical="center"/>
    </xf>
    <xf numFmtId="0" fontId="32" fillId="0" borderId="0" xfId="22" applyFont="1" applyAlignment="1">
      <alignment horizontal="center" vertical="center" wrapText="1"/>
    </xf>
    <xf numFmtId="14" fontId="1" fillId="0" borderId="15" xfId="22" applyNumberFormat="1" applyBorder="1" applyAlignment="1">
      <alignment horizontal="center" vertical="center"/>
    </xf>
    <xf numFmtId="14" fontId="1" fillId="5" borderId="15" xfId="22" applyNumberFormat="1" applyFill="1" applyBorder="1" applyAlignment="1">
      <alignment horizontal="center" vertical="center"/>
    </xf>
    <xf numFmtId="165" fontId="1" fillId="0" borderId="15" xfId="22" applyNumberFormat="1" applyBorder="1" applyAlignment="1">
      <alignment horizontal="center" vertical="center"/>
    </xf>
    <xf numFmtId="0" fontId="29" fillId="0" borderId="5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wrapText="1"/>
    </xf>
    <xf numFmtId="1" fontId="22" fillId="3" borderId="10" xfId="21" applyNumberFormat="1" applyFont="1" applyFill="1" applyBorder="1" applyAlignment="1">
      <alignment horizontal="right" vertical="center"/>
    </xf>
    <xf numFmtId="0" fontId="22" fillId="3" borderId="0" xfId="21" applyFont="1" applyFill="1" applyAlignment="1">
      <alignment horizontal="right" vertical="center"/>
    </xf>
    <xf numFmtId="1" fontId="2" fillId="3" borderId="10" xfId="21" applyNumberFormat="1" applyFill="1" applyBorder="1" applyAlignment="1">
      <alignment vertical="center"/>
    </xf>
    <xf numFmtId="0" fontId="2" fillId="3" borderId="0" xfId="21" applyFill="1" applyAlignment="1">
      <alignment vertical="center"/>
    </xf>
    <xf numFmtId="1" fontId="22" fillId="3" borderId="20" xfId="21" applyNumberFormat="1" applyFont="1" applyFill="1" applyBorder="1" applyAlignment="1">
      <alignment horizontal="left" vertical="center" wrapText="1"/>
    </xf>
    <xf numFmtId="1" fontId="22" fillId="3" borderId="21" xfId="21" applyNumberFormat="1" applyFont="1" applyFill="1" applyBorder="1" applyAlignment="1">
      <alignment horizontal="left" vertical="center" wrapText="1"/>
    </xf>
    <xf numFmtId="1" fontId="22" fillId="3" borderId="22" xfId="21" applyNumberFormat="1" applyFont="1" applyFill="1" applyBorder="1" applyAlignment="1">
      <alignment horizontal="left" vertical="center" wrapText="1"/>
    </xf>
    <xf numFmtId="1" fontId="22" fillId="3" borderId="23" xfId="21" applyNumberFormat="1" applyFont="1" applyFill="1" applyBorder="1" applyAlignment="1">
      <alignment horizontal="left" vertical="center" wrapText="1"/>
    </xf>
    <xf numFmtId="1" fontId="22" fillId="3" borderId="0" xfId="21" applyNumberFormat="1" applyFont="1" applyFill="1" applyAlignment="1">
      <alignment horizontal="left" vertical="center" wrapText="1"/>
    </xf>
    <xf numFmtId="1" fontId="22" fillId="3" borderId="24" xfId="21" applyNumberFormat="1" applyFont="1" applyFill="1" applyBorder="1" applyAlignment="1">
      <alignment horizontal="left" vertical="center" wrapText="1"/>
    </xf>
    <xf numFmtId="1" fontId="22" fillId="3" borderId="25" xfId="21" applyNumberFormat="1" applyFont="1" applyFill="1" applyBorder="1" applyAlignment="1">
      <alignment horizontal="left" vertical="center" wrapText="1"/>
    </xf>
    <xf numFmtId="1" fontId="22" fillId="3" borderId="26" xfId="21" applyNumberFormat="1" applyFont="1" applyFill="1" applyBorder="1" applyAlignment="1">
      <alignment horizontal="left" vertical="center" wrapText="1"/>
    </xf>
    <xf numFmtId="1" fontId="22" fillId="3" borderId="27" xfId="21" applyNumberFormat="1" applyFont="1" applyFill="1" applyBorder="1" applyAlignment="1">
      <alignment horizontal="left" vertical="center" wrapText="1"/>
    </xf>
  </cellXfs>
  <cellStyles count="25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20" xr:uid="{0BE54828-F278-4B32-8EE2-A577CF35513D}"/>
    <cellStyle name="Currency 7" xfId="24" xr:uid="{BAE1756E-9E91-49AF-8FD9-26C644E8EECB}"/>
    <cellStyle name="Normal" xfId="0" builtinId="0"/>
    <cellStyle name="Normal 10" xfId="21" xr:uid="{750E5687-F1B1-4934-AA57-EAC42DFC2451}"/>
    <cellStyle name="Normal 11" xfId="22" xr:uid="{2D55D134-6EA8-4987-A3AC-32E6DE8D8A30}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7096CCF1-EE49-4589-BFCB-22E16DD1CE98}"/>
    <cellStyle name="Normal 7" xfId="17" xr:uid="{76F13394-DB83-4486-B7DB-EAB3FA270320}"/>
    <cellStyle name="Normal 8" xfId="18" xr:uid="{9644FA79-BDF1-415B-97DA-4120F268C082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9" xr:uid="{43AE49A6-08F2-49FB-81F1-1F85AC24A913}"/>
    <cellStyle name="Percent 6" xfId="23" xr:uid="{3747CCC0-B2CB-44B4-828E-0B5DC57F33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4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5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8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285751</xdr:colOff>
      <xdr:row>4</xdr:row>
      <xdr:rowOff>6485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643965-7D3F-4212-ABEA-DB6B57995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1114426" cy="10828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209551</xdr:colOff>
      <xdr:row>0</xdr:row>
      <xdr:rowOff>533033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0B148-5447-477B-A2E4-A1985D838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1533526" cy="5330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95249</xdr:rowOff>
    </xdr:from>
    <xdr:to>
      <xdr:col>12</xdr:col>
      <xdr:colOff>514350</xdr:colOff>
      <xdr:row>14</xdr:row>
      <xdr:rowOff>112394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967AED-9910-492E-B1C0-DE0D192127DB}"/>
            </a:ext>
          </a:extLst>
        </xdr:cNvPr>
        <xdr:cNvSpPr txBox="1"/>
      </xdr:nvSpPr>
      <xdr:spPr>
        <a:xfrm>
          <a:off x="3619499" y="1562099"/>
          <a:ext cx="3419476" cy="1474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5</xdr:col>
      <xdr:colOff>9524</xdr:colOff>
      <xdr:row>14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A6367F-C766-4193-8EC5-ED8092867BA1}"/>
            </a:ext>
          </a:extLst>
        </xdr:cNvPr>
        <xdr:cNvSpPr txBox="1"/>
      </xdr:nvSpPr>
      <xdr:spPr>
        <a:xfrm>
          <a:off x="0" y="1581150"/>
          <a:ext cx="3324224" cy="1480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22860</xdr:rowOff>
    </xdr:from>
    <xdr:to>
      <xdr:col>12</xdr:col>
      <xdr:colOff>542924</xdr:colOff>
      <xdr:row>16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7BB2C9-9F83-40D0-B56B-BDEF04FD3720}"/>
            </a:ext>
          </a:extLst>
        </xdr:cNvPr>
        <xdr:cNvSpPr txBox="1"/>
      </xdr:nvSpPr>
      <xdr:spPr>
        <a:xfrm>
          <a:off x="0" y="3108960"/>
          <a:ext cx="706754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Harvest House off SRP.</a:t>
          </a:r>
          <a:endParaRPr lang="en-US" sz="1050">
            <a:effectLst/>
          </a:endParaRPr>
        </a:p>
      </xdr:txBody>
    </xdr:sp>
    <xdr:clientData/>
  </xdr:twoCellAnchor>
  <xdr:oneCellAnchor>
    <xdr:from>
      <xdr:col>0</xdr:col>
      <xdr:colOff>85725</xdr:colOff>
      <xdr:row>0</xdr:row>
      <xdr:rowOff>70484</xdr:rowOff>
    </xdr:from>
    <xdr:ext cx="866775" cy="883346"/>
    <xdr:pic>
      <xdr:nvPicPr>
        <xdr:cNvPr id="5" name="Picture 4">
          <a:extLst>
            <a:ext uri="{FF2B5EF4-FFF2-40B4-BE49-F238E27FC236}">
              <a16:creationId xmlns:a16="http://schemas.microsoft.com/office/drawing/2014/main" id="{5675C730-5C88-466A-A065-416BE199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484"/>
          <a:ext cx="866775" cy="883346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2</xdr:row>
      <xdr:rowOff>66675</xdr:rowOff>
    </xdr:from>
    <xdr:to>
      <xdr:col>2</xdr:col>
      <xdr:colOff>66675</xdr:colOff>
      <xdr:row>5</xdr:row>
      <xdr:rowOff>52083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7D3620-69AA-4EED-A5B2-5A7C7A673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38225"/>
          <a:ext cx="1771650" cy="4807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12</xdr:col>
      <xdr:colOff>571500</xdr:colOff>
      <xdr:row>18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390901"/>
          <a:ext cx="721042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receive a 46% discount on the list price, use promo code MUNCES20. To take advantage of the promo code, call IVP's Customer Contact Center at 800-843-9487 and mention the promo code. This will only apply to the titles advertised in the catalog.</a:t>
          </a:r>
          <a:endParaRPr lang="en-US" sz="1050"/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70966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4" cy="11853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247650</xdr:colOff>
      <xdr:row>0</xdr:row>
      <xdr:rowOff>933450</xdr:rowOff>
    </xdr:from>
    <xdr:to>
      <xdr:col>2</xdr:col>
      <xdr:colOff>266700</xdr:colOff>
      <xdr:row>3</xdr:row>
      <xdr:rowOff>137808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3450"/>
          <a:ext cx="1771650" cy="4807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6</xdr:row>
      <xdr:rowOff>66674</xdr:rowOff>
    </xdr:from>
    <xdr:to>
      <xdr:col>12</xdr:col>
      <xdr:colOff>571500</xdr:colOff>
      <xdr:row>15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B4B219-06D5-4977-92E1-5B5E3EC01ADC}"/>
            </a:ext>
          </a:extLst>
        </xdr:cNvPr>
        <xdr:cNvSpPr txBox="1"/>
      </xdr:nvSpPr>
      <xdr:spPr>
        <a:xfrm>
          <a:off x="3686174" y="1885949"/>
          <a:ext cx="3429001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57148</xdr:rowOff>
    </xdr:from>
    <xdr:to>
      <xdr:col>3</xdr:col>
      <xdr:colOff>327660</xdr:colOff>
      <xdr:row>15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136BBA-3C55-44F0-B4E2-6BB5C10BE675}"/>
            </a:ext>
          </a:extLst>
        </xdr:cNvPr>
        <xdr:cNvSpPr txBox="1"/>
      </xdr:nvSpPr>
      <xdr:spPr>
        <a:xfrm>
          <a:off x="0" y="1895473"/>
          <a:ext cx="3166110" cy="1514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64771</xdr:rowOff>
    </xdr:from>
    <xdr:to>
      <xdr:col>12</xdr:col>
      <xdr:colOff>590550</xdr:colOff>
      <xdr:row>17</xdr:row>
      <xdr:rowOff>190500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D053A6-4E06-4049-B057-C55EF510FD3B}"/>
            </a:ext>
          </a:extLst>
        </xdr:cNvPr>
        <xdr:cNvSpPr txBox="1"/>
      </xdr:nvSpPr>
      <xdr:spPr>
        <a:xfrm>
          <a:off x="0" y="3522346"/>
          <a:ext cx="7134225" cy="287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Judson Press off SRP</a:t>
          </a:r>
          <a:endParaRPr lang="en-US" sz="1050"/>
        </a:p>
      </xdr:txBody>
    </xdr:sp>
    <xdr:clientData/>
  </xdr:twoCellAnchor>
  <xdr:twoCellAnchor editAs="oneCell">
    <xdr:from>
      <xdr:col>0</xdr:col>
      <xdr:colOff>57149</xdr:colOff>
      <xdr:row>0</xdr:row>
      <xdr:rowOff>0</xdr:rowOff>
    </xdr:from>
    <xdr:to>
      <xdr:col>3</xdr:col>
      <xdr:colOff>44220</xdr:colOff>
      <xdr:row>0</xdr:row>
      <xdr:rowOff>704850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C818D0-C083-4286-BD44-FE752E244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95250"/>
          <a:ext cx="2692171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838200</xdr:rowOff>
    </xdr:from>
    <xdr:to>
      <xdr:col>2</xdr:col>
      <xdr:colOff>114300</xdr:colOff>
      <xdr:row>3</xdr:row>
      <xdr:rowOff>147333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8F837B-6718-449C-B07B-743E1053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09650"/>
          <a:ext cx="1771650" cy="4807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5</xdr:row>
      <xdr:rowOff>89535</xdr:rowOff>
    </xdr:from>
    <xdr:to>
      <xdr:col>12</xdr:col>
      <xdr:colOff>552450</xdr:colOff>
      <xdr:row>14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6FAAFC-4E4B-4972-AB5E-27A721C39EA1}"/>
            </a:ext>
          </a:extLst>
        </xdr:cNvPr>
        <xdr:cNvSpPr txBox="1"/>
      </xdr:nvSpPr>
      <xdr:spPr>
        <a:xfrm>
          <a:off x="3545204" y="1708785"/>
          <a:ext cx="3293746" cy="150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3</xdr:col>
      <xdr:colOff>403860</xdr:colOff>
      <xdr:row>14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17EFDF-B258-4C11-BE8D-28F89B306708}"/>
            </a:ext>
          </a:extLst>
        </xdr:cNvPr>
        <xdr:cNvSpPr txBox="1"/>
      </xdr:nvSpPr>
      <xdr:spPr>
        <a:xfrm>
          <a:off x="9525" y="1762124"/>
          <a:ext cx="3099435" cy="1443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93345</xdr:rowOff>
    </xdr:from>
    <xdr:to>
      <xdr:col>12</xdr:col>
      <xdr:colOff>542925</xdr:colOff>
      <xdr:row>17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18F337-B1C2-49EC-9208-6ABE150C8389}"/>
            </a:ext>
          </a:extLst>
        </xdr:cNvPr>
        <xdr:cNvSpPr txBox="1"/>
      </xdr:nvSpPr>
      <xdr:spPr>
        <a:xfrm>
          <a:off x="0" y="3331845"/>
          <a:ext cx="6829425" cy="289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off SRP.</a:t>
          </a:r>
          <a:endParaRPr lang="en-US" sz="1050"/>
        </a:p>
      </xdr:txBody>
    </xdr:sp>
    <xdr:clientData/>
  </xdr:twoCellAnchor>
  <xdr:oneCellAnchor>
    <xdr:from>
      <xdr:col>0</xdr:col>
      <xdr:colOff>51435</xdr:colOff>
      <xdr:row>0</xdr:row>
      <xdr:rowOff>116205</xdr:rowOff>
    </xdr:from>
    <xdr:ext cx="1929765" cy="552090"/>
    <xdr:pic>
      <xdr:nvPicPr>
        <xdr:cNvPr id="5" name="Picture 4">
          <a:extLst>
            <a:ext uri="{FF2B5EF4-FFF2-40B4-BE49-F238E27FC236}">
              <a16:creationId xmlns:a16="http://schemas.microsoft.com/office/drawing/2014/main" id="{B0FE8883-B384-4C7F-9803-02DFEA83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16205"/>
          <a:ext cx="1929765" cy="55209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219075</xdr:rowOff>
    </xdr:from>
    <xdr:to>
      <xdr:col>2</xdr:col>
      <xdr:colOff>76200</xdr:colOff>
      <xdr:row>4</xdr:row>
      <xdr:rowOff>33033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F330653-A8C5-4716-B25B-AF731500F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00125"/>
          <a:ext cx="1771650" cy="4807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68580</xdr:rowOff>
    </xdr:from>
    <xdr:ext cx="1895475" cy="704427"/>
    <xdr:pic>
      <xdr:nvPicPr>
        <xdr:cNvPr id="2" name="image17.jpeg">
          <a:extLst>
            <a:ext uri="{FF2B5EF4-FFF2-40B4-BE49-F238E27FC236}">
              <a16:creationId xmlns:a16="http://schemas.microsoft.com/office/drawing/2014/main" id="{4BCCBF53-A274-41C2-88FF-F9FB31C13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895475" cy="704427"/>
        </a:xfrm>
        <a:prstGeom prst="rect">
          <a:avLst/>
        </a:prstGeom>
      </xdr:spPr>
    </xdr:pic>
    <xdr:clientData/>
  </xdr:oneCellAnchor>
  <xdr:twoCellAnchor>
    <xdr:from>
      <xdr:col>6</xdr:col>
      <xdr:colOff>15239</xdr:colOff>
      <xdr:row>5</xdr:row>
      <xdr:rowOff>93346</xdr:rowOff>
    </xdr:from>
    <xdr:to>
      <xdr:col>12</xdr:col>
      <xdr:colOff>561974</xdr:colOff>
      <xdr:row>14</xdr:row>
      <xdr:rowOff>70486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92F3CD-C3CB-49CB-906F-82A294B7B12D}"/>
            </a:ext>
          </a:extLst>
        </xdr:cNvPr>
        <xdr:cNvSpPr txBox="1"/>
      </xdr:nvSpPr>
      <xdr:spPr>
        <a:xfrm>
          <a:off x="3558539" y="1474471"/>
          <a:ext cx="3289935" cy="1434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5</xdr:row>
      <xdr:rowOff>106681</xdr:rowOff>
    </xdr:from>
    <xdr:to>
      <xdr:col>5</xdr:col>
      <xdr:colOff>0</xdr:colOff>
      <xdr:row>14</xdr:row>
      <xdr:rowOff>121921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4385D4-251E-4C81-ADFC-A66757AE7F8A}"/>
            </a:ext>
          </a:extLst>
        </xdr:cNvPr>
        <xdr:cNvSpPr txBox="1"/>
      </xdr:nvSpPr>
      <xdr:spPr>
        <a:xfrm>
          <a:off x="1" y="1487806"/>
          <a:ext cx="3314699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43815</xdr:colOff>
      <xdr:row>14</xdr:row>
      <xdr:rowOff>160020</xdr:rowOff>
    </xdr:from>
    <xdr:to>
      <xdr:col>12</xdr:col>
      <xdr:colOff>552450</xdr:colOff>
      <xdr:row>16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2BA118E-92AD-4B6B-99CD-CCB83EDFA458}"/>
            </a:ext>
          </a:extLst>
        </xdr:cNvPr>
        <xdr:cNvSpPr txBox="1"/>
      </xdr:nvSpPr>
      <xdr:spPr>
        <a:xfrm>
          <a:off x="43815" y="2998470"/>
          <a:ext cx="679513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Kregel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57150</xdr:colOff>
      <xdr:row>5</xdr:row>
      <xdr:rowOff>4458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42ABEE-CBCF-4DBE-90DF-6A67E18C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04875"/>
          <a:ext cx="1771650" cy="4807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295400" cy="765064"/>
    <xdr:pic>
      <xdr:nvPicPr>
        <xdr:cNvPr id="3" name="image11.jpeg">
          <a:extLst>
            <a:ext uri="{FF2B5EF4-FFF2-40B4-BE49-F238E27FC236}">
              <a16:creationId xmlns:a16="http://schemas.microsoft.com/office/drawing/2014/main" id="{D4DD67BB-C0DE-4EA9-A1F7-22159D6F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295400" cy="765064"/>
        </a:xfrm>
        <a:prstGeom prst="rect">
          <a:avLst/>
        </a:prstGeom>
      </xdr:spPr>
    </xdr:pic>
    <xdr:clientData/>
  </xdr:oneCellAnchor>
  <xdr:twoCellAnchor>
    <xdr:from>
      <xdr:col>6</xdr:col>
      <xdr:colOff>28575</xdr:colOff>
      <xdr:row>5</xdr:row>
      <xdr:rowOff>13335</xdr:rowOff>
    </xdr:from>
    <xdr:to>
      <xdr:col>12</xdr:col>
      <xdr:colOff>542925</xdr:colOff>
      <xdr:row>13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378014-6049-4868-9C47-CA0280828BE0}"/>
            </a:ext>
          </a:extLst>
        </xdr:cNvPr>
        <xdr:cNvSpPr txBox="1"/>
      </xdr:nvSpPr>
      <xdr:spPr>
        <a:xfrm>
          <a:off x="3705225" y="1623060"/>
          <a:ext cx="3257550" cy="134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38100</xdr:colOff>
      <xdr:row>5</xdr:row>
      <xdr:rowOff>51434</xdr:rowOff>
    </xdr:from>
    <xdr:to>
      <xdr:col>4</xdr:col>
      <xdr:colOff>57150</xdr:colOff>
      <xdr:row>13</xdr:row>
      <xdr:rowOff>108585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B23D48-3B70-4D74-9795-855C88130A80}"/>
            </a:ext>
          </a:extLst>
        </xdr:cNvPr>
        <xdr:cNvSpPr txBox="1"/>
      </xdr:nvSpPr>
      <xdr:spPr>
        <a:xfrm>
          <a:off x="38100" y="1670684"/>
          <a:ext cx="3181350" cy="1352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133352</xdr:rowOff>
    </xdr:from>
    <xdr:to>
      <xdr:col>11</xdr:col>
      <xdr:colOff>716280</xdr:colOff>
      <xdr:row>15</xdr:row>
      <xdr:rowOff>85726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C6598F-EFE4-494D-BC8D-9D5DA0935D95}"/>
            </a:ext>
          </a:extLst>
        </xdr:cNvPr>
        <xdr:cNvSpPr txBox="1"/>
      </xdr:nvSpPr>
      <xdr:spPr>
        <a:xfrm>
          <a:off x="0" y="3209927"/>
          <a:ext cx="687895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1</xdr:row>
      <xdr:rowOff>238125</xdr:rowOff>
    </xdr:from>
    <xdr:to>
      <xdr:col>2</xdr:col>
      <xdr:colOff>57150</xdr:colOff>
      <xdr:row>4</xdr:row>
      <xdr:rowOff>42558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B45E06-2B73-440C-A7E1-2B9258C1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9175"/>
          <a:ext cx="1771650" cy="4807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80009</xdr:colOff>
      <xdr:row>0</xdr:row>
      <xdr:rowOff>55245</xdr:rowOff>
    </xdr:from>
    <xdr:ext cx="1811087" cy="916305"/>
    <xdr:pic>
      <xdr:nvPicPr>
        <xdr:cNvPr id="2" name="image24.jpeg">
          <a:extLst>
            <a:ext uri="{FF2B5EF4-FFF2-40B4-BE49-F238E27FC236}">
              <a16:creationId xmlns:a16="http://schemas.microsoft.com/office/drawing/2014/main" id="{7606BA1C-3BFC-427E-8F71-9E658B7F7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" y="55245"/>
          <a:ext cx="1811087" cy="916305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13335</xdr:rowOff>
    </xdr:from>
    <xdr:to>
      <xdr:col>12</xdr:col>
      <xdr:colOff>581025</xdr:colOff>
      <xdr:row>14</xdr:row>
      <xdr:rowOff>78105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0005E5-0C40-4CBC-9527-D7E61678E817}"/>
            </a:ext>
          </a:extLst>
        </xdr:cNvPr>
        <xdr:cNvSpPr txBox="1"/>
      </xdr:nvSpPr>
      <xdr:spPr>
        <a:xfrm>
          <a:off x="3556635" y="1632585"/>
          <a:ext cx="3310890" cy="1522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26669</xdr:colOff>
      <xdr:row>5</xdr:row>
      <xdr:rowOff>7619</xdr:rowOff>
    </xdr:from>
    <xdr:to>
      <xdr:col>5</xdr:col>
      <xdr:colOff>123824</xdr:colOff>
      <xdr:row>14</xdr:row>
      <xdr:rowOff>34290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D7EC5E-CE9F-4D23-8D3F-2E29770CACE6}"/>
            </a:ext>
          </a:extLst>
        </xdr:cNvPr>
        <xdr:cNvSpPr txBox="1"/>
      </xdr:nvSpPr>
      <xdr:spPr>
        <a:xfrm>
          <a:off x="26669" y="1626869"/>
          <a:ext cx="3411855" cy="1483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123826</xdr:rowOff>
    </xdr:from>
    <xdr:to>
      <xdr:col>12</xdr:col>
      <xdr:colOff>590550</xdr:colOff>
      <xdr:row>21</xdr:row>
      <xdr:rowOff>152401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815624-1B42-471F-8354-6E79C9B03B4E}"/>
            </a:ext>
          </a:extLst>
        </xdr:cNvPr>
        <xdr:cNvSpPr txBox="1"/>
      </xdr:nvSpPr>
      <xdr:spPr>
        <a:xfrm>
          <a:off x="0" y="3200401"/>
          <a:ext cx="68770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r>
            <a:rPr lang="en-US"/>
            <a:t>Freight Charges: Order $150 - $499 = 15%; Order $500 - $1499 = 12%; Order $1500 - $2499 = 9%; Order $2500+ = 7%</a:t>
          </a:r>
        </a:p>
        <a:p>
          <a:r>
            <a:rPr lang="en-US"/>
            <a:t>$250 Opening Order</a:t>
          </a:r>
        </a:p>
        <a:p>
          <a:r>
            <a:rPr lang="en-US"/>
            <a:t>$100 Minimum Reorder</a:t>
          </a:r>
        </a:p>
        <a:p>
          <a:r>
            <a:rPr lang="en-US"/>
            <a:t>Smaller Item Minimums: $0 - $2.99 sold in quantities of 6; $3.00 - $5.99 sold in quantities of 4; $6.00 - $8.99 sold in quantities of 2</a:t>
          </a:r>
        </a:p>
        <a:p>
          <a:pPr eaLnBrk="1" fontAlgn="auto" latinLnBrk="0" hangingPunct="1"/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314325</xdr:rowOff>
    </xdr:from>
    <xdr:to>
      <xdr:col>2</xdr:col>
      <xdr:colOff>66675</xdr:colOff>
      <xdr:row>4</xdr:row>
      <xdr:rowOff>118758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132861-AC47-41B6-BB0F-7CA15BC1A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95375"/>
          <a:ext cx="1771650" cy="4807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0ACF7B95-5895-4498-9ED9-47A89023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80010</xdr:rowOff>
    </xdr:from>
    <xdr:ext cx="1907068" cy="1318260"/>
    <xdr:pic>
      <xdr:nvPicPr>
        <xdr:cNvPr id="2" name="image4.jpeg">
          <a:extLst>
            <a:ext uri="{FF2B5EF4-FFF2-40B4-BE49-F238E27FC236}">
              <a16:creationId xmlns:a16="http://schemas.microsoft.com/office/drawing/2014/main" id="{EA075F5D-F8B2-4852-B7BD-01809B08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0010"/>
          <a:ext cx="1907068" cy="1318260"/>
        </a:xfrm>
        <a:prstGeom prst="rect">
          <a:avLst/>
        </a:prstGeom>
      </xdr:spPr>
    </xdr:pic>
    <xdr:clientData/>
  </xdr:oneCellAnchor>
  <xdr:twoCellAnchor>
    <xdr:from>
      <xdr:col>0</xdr:col>
      <xdr:colOff>60960</xdr:colOff>
      <xdr:row>6</xdr:row>
      <xdr:rowOff>5716</xdr:rowOff>
    </xdr:from>
    <xdr:to>
      <xdr:col>3</xdr:col>
      <xdr:colOff>228600</xdr:colOff>
      <xdr:row>13</xdr:row>
      <xdr:rowOff>83820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4DA390-B055-47C5-A191-305E0ED39FE5}"/>
            </a:ext>
          </a:extLst>
        </xdr:cNvPr>
        <xdr:cNvSpPr txBox="1"/>
      </xdr:nvSpPr>
      <xdr:spPr>
        <a:xfrm>
          <a:off x="60960" y="1948816"/>
          <a:ext cx="3148965" cy="14116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121920</xdr:rowOff>
    </xdr:from>
    <xdr:to>
      <xdr:col>12</xdr:col>
      <xdr:colOff>600074</xdr:colOff>
      <xdr:row>17</xdr:row>
      <xdr:rowOff>53340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8523DB-F051-468F-8463-458C68C97ECE}"/>
            </a:ext>
          </a:extLst>
        </xdr:cNvPr>
        <xdr:cNvSpPr txBox="1"/>
      </xdr:nvSpPr>
      <xdr:spPr>
        <a:xfrm>
          <a:off x="0" y="3589020"/>
          <a:ext cx="7162799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 Standard upfront net pricing.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minimums; 60 day billing; no restocking fees. Contact your Capitol Christian Sales Specialists to order. 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5</xdr:col>
      <xdr:colOff>226695</xdr:colOff>
      <xdr:row>6</xdr:row>
      <xdr:rowOff>15240</xdr:rowOff>
    </xdr:from>
    <xdr:to>
      <xdr:col>13</xdr:col>
      <xdr:colOff>9525</xdr:colOff>
      <xdr:row>13</xdr:row>
      <xdr:rowOff>182879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613DDF-9BC6-4CC6-A9F5-61A1DEDE60B6}"/>
            </a:ext>
          </a:extLst>
        </xdr:cNvPr>
        <xdr:cNvSpPr txBox="1"/>
      </xdr:nvSpPr>
      <xdr:spPr>
        <a:xfrm>
          <a:off x="3817620" y="1958340"/>
          <a:ext cx="3364230" cy="15011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57150</xdr:colOff>
      <xdr:row>3</xdr:row>
      <xdr:rowOff>95250</xdr:rowOff>
    </xdr:from>
    <xdr:to>
      <xdr:col>2</xdr:col>
      <xdr:colOff>76200</xdr:colOff>
      <xdr:row>5</xdr:row>
      <xdr:rowOff>185433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4E04CD-2404-406C-B76D-FC8FA226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57325"/>
          <a:ext cx="1771650" cy="480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3</xdr:col>
      <xdr:colOff>19191</xdr:colOff>
      <xdr:row>1</xdr:row>
      <xdr:rowOff>114045</xdr:rowOff>
    </xdr:to>
    <xdr:pic>
      <xdr:nvPicPr>
        <xdr:cNvPr id="21" name="image9.jpe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2663331" cy="883665"/>
        </a:xfrm>
        <a:prstGeom prst="rect">
          <a:avLst/>
        </a:prstGeom>
      </xdr:spPr>
    </xdr:pic>
    <xdr:clientData/>
  </xdr:twoCellAnchor>
  <xdr:twoCellAnchor>
    <xdr:from>
      <xdr:col>6</xdr:col>
      <xdr:colOff>11429</xdr:colOff>
      <xdr:row>6</xdr:row>
      <xdr:rowOff>30480</xdr:rowOff>
    </xdr:from>
    <xdr:to>
      <xdr:col>12</xdr:col>
      <xdr:colOff>581025</xdr:colOff>
      <xdr:row>15</xdr:row>
      <xdr:rowOff>121920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275A2E-E78E-46A8-B7CB-96D9A6768A2B}"/>
            </a:ext>
          </a:extLst>
        </xdr:cNvPr>
        <xdr:cNvSpPr txBox="1"/>
      </xdr:nvSpPr>
      <xdr:spPr>
        <a:xfrm>
          <a:off x="3688079" y="1821180"/>
          <a:ext cx="3312796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22860</xdr:colOff>
      <xdr:row>6</xdr:row>
      <xdr:rowOff>38100</xdr:rowOff>
    </xdr:from>
    <xdr:to>
      <xdr:col>3</xdr:col>
      <xdr:colOff>449579</xdr:colOff>
      <xdr:row>15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4F2611-3061-4691-8D78-015EDBE9A509}"/>
            </a:ext>
          </a:extLst>
        </xdr:cNvPr>
        <xdr:cNvSpPr txBox="1"/>
      </xdr:nvSpPr>
      <xdr:spPr>
        <a:xfrm>
          <a:off x="22860" y="1889760"/>
          <a:ext cx="3840479" cy="155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160020</xdr:rowOff>
    </xdr:from>
    <xdr:to>
      <xdr:col>12</xdr:col>
      <xdr:colOff>581024</xdr:colOff>
      <xdr:row>18</xdr:row>
      <xdr:rowOff>127635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0A53F7D-2EFA-4C93-91DC-113AFFD4DEC2}"/>
            </a:ext>
          </a:extLst>
        </xdr:cNvPr>
        <xdr:cNvSpPr txBox="1"/>
      </xdr:nvSpPr>
      <xdr:spPr>
        <a:xfrm>
          <a:off x="0" y="3408045"/>
          <a:ext cx="7000874" cy="45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sure all orders are coded "CATALOG"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104775</xdr:colOff>
      <xdr:row>3</xdr:row>
      <xdr:rowOff>38100</xdr:rowOff>
    </xdr:from>
    <xdr:to>
      <xdr:col>2</xdr:col>
      <xdr:colOff>123825</xdr:colOff>
      <xdr:row>5</xdr:row>
      <xdr:rowOff>52083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4FFC60-7BD2-47E7-AB09-091ADEE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0"/>
          <a:ext cx="1771650" cy="48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76200</xdr:rowOff>
    </xdr:from>
    <xdr:ext cx="2085607" cy="790575"/>
    <xdr:pic>
      <xdr:nvPicPr>
        <xdr:cNvPr id="2" name="image11.jpeg">
          <a:extLst>
            <a:ext uri="{FF2B5EF4-FFF2-40B4-BE49-F238E27FC236}">
              <a16:creationId xmlns:a16="http://schemas.microsoft.com/office/drawing/2014/main" id="{F7901FFF-3DB6-4819-A4C9-BA20AC4A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76200"/>
          <a:ext cx="2085607" cy="790575"/>
        </a:xfrm>
        <a:prstGeom prst="rect">
          <a:avLst/>
        </a:prstGeom>
      </xdr:spPr>
    </xdr:pic>
    <xdr:clientData/>
  </xdr:oneCellAnchor>
  <xdr:twoCellAnchor>
    <xdr:from>
      <xdr:col>6</xdr:col>
      <xdr:colOff>13337</xdr:colOff>
      <xdr:row>5</xdr:row>
      <xdr:rowOff>140970</xdr:rowOff>
    </xdr:from>
    <xdr:to>
      <xdr:col>12</xdr:col>
      <xdr:colOff>561975</xdr:colOff>
      <xdr:row>14</xdr:row>
      <xdr:rowOff>59055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DBAB0F-1C02-4C35-94B5-D3B94D0E9827}"/>
            </a:ext>
          </a:extLst>
        </xdr:cNvPr>
        <xdr:cNvSpPr txBox="1"/>
      </xdr:nvSpPr>
      <xdr:spPr>
        <a:xfrm>
          <a:off x="3756662" y="1598295"/>
          <a:ext cx="3453763" cy="1375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438150</xdr:colOff>
      <xdr:row>14</xdr:row>
      <xdr:rowOff>76933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1D0F67-672F-46B9-9CA1-D751E7F0DF2C}"/>
            </a:ext>
          </a:extLst>
        </xdr:cNvPr>
        <xdr:cNvSpPr txBox="1"/>
      </xdr:nvSpPr>
      <xdr:spPr>
        <a:xfrm>
          <a:off x="0" y="1619250"/>
          <a:ext cx="3276600" cy="1372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146686</xdr:rowOff>
    </xdr:from>
    <xdr:to>
      <xdr:col>12</xdr:col>
      <xdr:colOff>718186</xdr:colOff>
      <xdr:row>16</xdr:row>
      <xdr:rowOff>127635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F8FB78-929B-45E8-B008-D97B34571BF0}"/>
            </a:ext>
          </a:extLst>
        </xdr:cNvPr>
        <xdr:cNvSpPr txBox="1"/>
      </xdr:nvSpPr>
      <xdr:spPr>
        <a:xfrm>
          <a:off x="0" y="2493646"/>
          <a:ext cx="6707506" cy="3162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a case (24) of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Harbinger ll: The Return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60% discount and free freight.</a:t>
          </a: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2</xdr:row>
      <xdr:rowOff>19050</xdr:rowOff>
    </xdr:from>
    <xdr:to>
      <xdr:col>2</xdr:col>
      <xdr:colOff>104775</xdr:colOff>
      <xdr:row>5</xdr:row>
      <xdr:rowOff>4458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3E1738-3EBC-4593-914A-6E57E989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90600"/>
          <a:ext cx="1771650" cy="480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5757DB67-D423-42E8-8542-C17F77ED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2E5AF1-1252-491C-A660-CB57F34DD298}"/>
            </a:ext>
          </a:extLst>
        </xdr:cNvPr>
        <xdr:cNvSpPr txBox="1"/>
      </xdr:nvSpPr>
      <xdr:spPr>
        <a:xfrm>
          <a:off x="0" y="1632585"/>
          <a:ext cx="3200400" cy="1442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9525</xdr:colOff>
      <xdr:row>14</xdr:row>
      <xdr:rowOff>99059</xdr:rowOff>
    </xdr:from>
    <xdr:to>
      <xdr:col>12</xdr:col>
      <xdr:colOff>581025</xdr:colOff>
      <xdr:row>16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C234BD-6D22-4A65-998C-DE19EEA551B1}"/>
            </a:ext>
          </a:extLst>
        </xdr:cNvPr>
        <xdr:cNvSpPr txBox="1"/>
      </xdr:nvSpPr>
      <xdr:spPr>
        <a:xfrm>
          <a:off x="9525" y="3213734"/>
          <a:ext cx="6858000" cy="3200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9FBF0F6-67FD-4C82-92E6-D6D112C5C92F}"/>
            </a:ext>
          </a:extLst>
        </xdr:cNvPr>
        <xdr:cNvSpPr txBox="1"/>
      </xdr:nvSpPr>
      <xdr:spPr>
        <a:xfrm>
          <a:off x="354330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053504B-75B7-4B07-84FE-D2DC64C3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</xdr:colOff>
      <xdr:row>0</xdr:row>
      <xdr:rowOff>45720</xdr:rowOff>
    </xdr:from>
    <xdr:ext cx="3041904" cy="570102"/>
    <xdr:pic>
      <xdr:nvPicPr>
        <xdr:cNvPr id="5" name="image13.jpeg">
          <a:extLst>
            <a:ext uri="{FF2B5EF4-FFF2-40B4-BE49-F238E27FC236}">
              <a16:creationId xmlns:a16="http://schemas.microsoft.com/office/drawing/2014/main" id="{8BC9AFF0-4EFB-45AB-9E41-BA85C8D93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45720"/>
          <a:ext cx="3041904" cy="570102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68580</xdr:rowOff>
    </xdr:from>
    <xdr:to>
      <xdr:col>12</xdr:col>
      <xdr:colOff>600075</xdr:colOff>
      <xdr:row>14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6810B-0835-4D37-B6D6-99E9CB516E49}"/>
            </a:ext>
          </a:extLst>
        </xdr:cNvPr>
        <xdr:cNvSpPr txBox="1"/>
      </xdr:nvSpPr>
      <xdr:spPr>
        <a:xfrm>
          <a:off x="3689985" y="1821180"/>
          <a:ext cx="332994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47624</xdr:rowOff>
    </xdr:from>
    <xdr:to>
      <xdr:col>3</xdr:col>
      <xdr:colOff>333375</xdr:colOff>
      <xdr:row>14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EA0A8-E6D4-4C9D-BC09-7647C85F0A88}"/>
            </a:ext>
          </a:extLst>
        </xdr:cNvPr>
        <xdr:cNvSpPr txBox="1"/>
      </xdr:nvSpPr>
      <xdr:spPr>
        <a:xfrm>
          <a:off x="0" y="1800224"/>
          <a:ext cx="3171825" cy="1417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129539</xdr:rowOff>
    </xdr:from>
    <xdr:to>
      <xdr:col>12</xdr:col>
      <xdr:colOff>600075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0DCB6BC-1C6F-4B27-A653-11A0E5610CDF}"/>
            </a:ext>
          </a:extLst>
        </xdr:cNvPr>
        <xdr:cNvSpPr txBox="1"/>
      </xdr:nvSpPr>
      <xdr:spPr>
        <a:xfrm>
          <a:off x="0" y="3339464"/>
          <a:ext cx="7019925" cy="262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Pack Smart save 5%.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Creative Brands off SRP.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2</xdr:col>
      <xdr:colOff>76200</xdr:colOff>
      <xdr:row>4</xdr:row>
      <xdr:rowOff>23508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4E564B-B4D2-4C3D-916A-64244FE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6775"/>
          <a:ext cx="1771650" cy="48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4</xdr:col>
      <xdr:colOff>68580</xdr:colOff>
      <xdr:row>15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992B1B-1407-4B3E-BEB8-FCCE36C1F92D}"/>
            </a:ext>
          </a:extLst>
        </xdr:cNvPr>
        <xdr:cNvSpPr txBox="1"/>
      </xdr:nvSpPr>
      <xdr:spPr>
        <a:xfrm>
          <a:off x="0" y="1876426"/>
          <a:ext cx="3230880" cy="14839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74295</xdr:rowOff>
    </xdr:from>
    <xdr:to>
      <xdr:col>12</xdr:col>
      <xdr:colOff>590549</xdr:colOff>
      <xdr:row>17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428E72-9139-4200-81D0-249DCBE09B96}"/>
            </a:ext>
          </a:extLst>
        </xdr:cNvPr>
        <xdr:cNvSpPr txBox="1"/>
      </xdr:nvSpPr>
      <xdr:spPr>
        <a:xfrm>
          <a:off x="0" y="3427095"/>
          <a:ext cx="7096124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/>
            <a:t>58% discount off listed price maintaining</a:t>
          </a:r>
          <a:r>
            <a:rPr lang="en-US" sz="1050" baseline="0"/>
            <a:t> 40% margin. Discount has also been passed on to distributor.</a:t>
          </a:r>
          <a:endParaRPr lang="en-US" sz="1050"/>
        </a:p>
      </xdr:txBody>
    </xdr:sp>
    <xdr:clientData/>
  </xdr:twoCellAnchor>
  <xdr:oneCellAnchor>
    <xdr:from>
      <xdr:col>0</xdr:col>
      <xdr:colOff>58010</xdr:colOff>
      <xdr:row>0</xdr:row>
      <xdr:rowOff>66675</xdr:rowOff>
    </xdr:from>
    <xdr:ext cx="1380265" cy="1110014"/>
    <xdr:pic>
      <xdr:nvPicPr>
        <xdr:cNvPr id="4" name="Picture 3">
          <a:extLst>
            <a:ext uri="{FF2B5EF4-FFF2-40B4-BE49-F238E27FC236}">
              <a16:creationId xmlns:a16="http://schemas.microsoft.com/office/drawing/2014/main" id="{4462D64C-9E3D-4723-B0F2-075F41B58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0" y="66675"/>
          <a:ext cx="1380265" cy="1110014"/>
        </a:xfrm>
        <a:prstGeom prst="rect">
          <a:avLst/>
        </a:prstGeom>
      </xdr:spPr>
    </xdr:pic>
    <xdr:clientData/>
  </xdr:oneCellAnchor>
  <xdr:twoCellAnchor>
    <xdr:from>
      <xdr:col>6</xdr:col>
      <xdr:colOff>22860</xdr:colOff>
      <xdr:row>5</xdr:row>
      <xdr:rowOff>152400</xdr:rowOff>
    </xdr:from>
    <xdr:to>
      <xdr:col>12</xdr:col>
      <xdr:colOff>590550</xdr:colOff>
      <xdr:row>15</xdr:row>
      <xdr:rowOff>34290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31E220-EF08-42B5-9AE8-5E100D7385F3}"/>
            </a:ext>
          </a:extLst>
        </xdr:cNvPr>
        <xdr:cNvSpPr txBox="1"/>
      </xdr:nvSpPr>
      <xdr:spPr>
        <a:xfrm>
          <a:off x="3632835" y="1885950"/>
          <a:ext cx="3463290" cy="1501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2</xdr:col>
      <xdr:colOff>76200</xdr:colOff>
      <xdr:row>5</xdr:row>
      <xdr:rowOff>61608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A0683A-69E7-419D-BE7F-DDF18F86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14450"/>
          <a:ext cx="1771650" cy="4807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</xdr:colOff>
      <xdr:row>0</xdr:row>
      <xdr:rowOff>64770</xdr:rowOff>
    </xdr:from>
    <xdr:ext cx="2916047" cy="889253"/>
    <xdr:pic>
      <xdr:nvPicPr>
        <xdr:cNvPr id="2" name="image9.jpeg">
          <a:extLst>
            <a:ext uri="{FF2B5EF4-FFF2-40B4-BE49-F238E27FC236}">
              <a16:creationId xmlns:a16="http://schemas.microsoft.com/office/drawing/2014/main" id="{070DD92B-9145-473C-B61F-2655CA3E3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" y="64770"/>
          <a:ext cx="2916047" cy="889253"/>
        </a:xfrm>
        <a:prstGeom prst="rect">
          <a:avLst/>
        </a:prstGeom>
      </xdr:spPr>
    </xdr:pic>
    <xdr:clientData/>
  </xdr:oneCellAnchor>
  <xdr:twoCellAnchor>
    <xdr:from>
      <xdr:col>5</xdr:col>
      <xdr:colOff>224790</xdr:colOff>
      <xdr:row>5</xdr:row>
      <xdr:rowOff>127634</xdr:rowOff>
    </xdr:from>
    <xdr:to>
      <xdr:col>12</xdr:col>
      <xdr:colOff>600075</xdr:colOff>
      <xdr:row>15</xdr:row>
      <xdr:rowOff>68580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2DAD80-2CB2-4E22-A17F-A715DB740768}"/>
            </a:ext>
          </a:extLst>
        </xdr:cNvPr>
        <xdr:cNvSpPr txBox="1"/>
      </xdr:nvSpPr>
      <xdr:spPr>
        <a:xfrm>
          <a:off x="3539490" y="2165984"/>
          <a:ext cx="3347085" cy="1560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3808</xdr:rowOff>
    </xdr:from>
    <xdr:to>
      <xdr:col>3</xdr:col>
      <xdr:colOff>400050</xdr:colOff>
      <xdr:row>15</xdr:row>
      <xdr:rowOff>30480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B628E4-4B8A-46AD-8834-1CB0B4080489}"/>
            </a:ext>
          </a:extLst>
        </xdr:cNvPr>
        <xdr:cNvSpPr txBox="1"/>
      </xdr:nvSpPr>
      <xdr:spPr>
        <a:xfrm>
          <a:off x="0" y="2204083"/>
          <a:ext cx="3105150" cy="1483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53340</xdr:rowOff>
    </xdr:from>
    <xdr:to>
      <xdr:col>12</xdr:col>
      <xdr:colOff>590550</xdr:colOff>
      <xdr:row>18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B806FD-C2DF-4221-BFD9-7D6A4AF05773}"/>
            </a:ext>
          </a:extLst>
        </xdr:cNvPr>
        <xdr:cNvSpPr txBox="1"/>
      </xdr:nvSpPr>
      <xdr:spPr>
        <a:xfrm>
          <a:off x="0" y="3872865"/>
          <a:ext cx="6877050" cy="422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Standard 20% off retail (upfront discounts)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66675</xdr:colOff>
      <xdr:row>3</xdr:row>
      <xdr:rowOff>19050</xdr:rowOff>
    </xdr:from>
    <xdr:to>
      <xdr:col>2</xdr:col>
      <xdr:colOff>85725</xdr:colOff>
      <xdr:row>4</xdr:row>
      <xdr:rowOff>204483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7DFC67-79F0-4420-AD4D-C8329A2A0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2525"/>
          <a:ext cx="1771650" cy="4807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114299</xdr:rowOff>
    </xdr:from>
    <xdr:to>
      <xdr:col>2</xdr:col>
      <xdr:colOff>1092200</xdr:colOff>
      <xdr:row>0</xdr:row>
      <xdr:rowOff>504824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E2FDF565-9F6A-4282-B6B6-A64201E611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14299"/>
          <a:ext cx="24161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9926-BF30-4064-9CBD-C0CF8E2575E8}">
  <sheetPr>
    <pageSetUpPr fitToPage="1"/>
  </sheetPr>
  <dimension ref="A1:G24"/>
  <sheetViews>
    <sheetView tabSelected="1" workbookViewId="0">
      <selection activeCell="I6" sqref="I6"/>
    </sheetView>
  </sheetViews>
  <sheetFormatPr defaultColWidth="24.5" defaultRowHeight="25.5" customHeight="1" x14ac:dyDescent="0.25"/>
  <cols>
    <col min="1" max="1" width="15.1640625" style="39" customWidth="1"/>
    <col min="2" max="2" width="10" style="39" customWidth="1"/>
    <col min="3" max="3" width="59.33203125" style="39" customWidth="1"/>
    <col min="4" max="4" width="20.1640625" style="39" customWidth="1"/>
    <col min="5" max="5" width="13.83203125" style="39" customWidth="1"/>
    <col min="6" max="6" width="11" style="39" customWidth="1"/>
    <col min="7" max="7" width="16" style="39" customWidth="1"/>
    <col min="8" max="16384" width="24.5" style="39"/>
  </cols>
  <sheetData>
    <row r="1" spans="1:7" ht="25.5" customHeight="1" x14ac:dyDescent="0.4">
      <c r="A1" s="35"/>
      <c r="B1" s="284" t="s">
        <v>16</v>
      </c>
      <c r="C1" s="285"/>
      <c r="D1" s="36" t="s">
        <v>47</v>
      </c>
      <c r="E1" s="37"/>
      <c r="F1" s="37"/>
      <c r="G1" s="38"/>
    </row>
    <row r="2" spans="1:7" ht="20.25" customHeight="1" x14ac:dyDescent="0.25">
      <c r="A2" s="40"/>
      <c r="B2" s="286" t="s">
        <v>17</v>
      </c>
      <c r="C2" s="287"/>
      <c r="D2" s="41" t="s">
        <v>18</v>
      </c>
      <c r="F2" s="42"/>
      <c r="G2" s="43"/>
    </row>
    <row r="3" spans="1:7" ht="20.25" customHeight="1" x14ac:dyDescent="0.25">
      <c r="A3" s="44"/>
      <c r="B3" s="286" t="s">
        <v>19</v>
      </c>
      <c r="C3" s="287"/>
      <c r="E3" s="45"/>
      <c r="F3" s="42"/>
      <c r="G3" s="43"/>
    </row>
    <row r="4" spans="1:7" ht="20.25" customHeight="1" x14ac:dyDescent="0.25">
      <c r="A4" s="46"/>
      <c r="B4" s="288" t="s">
        <v>20</v>
      </c>
      <c r="C4" s="289"/>
      <c r="D4" s="47"/>
      <c r="E4" s="48"/>
      <c r="F4" s="49"/>
      <c r="G4" s="50"/>
    </row>
    <row r="5" spans="1:7" ht="25.5" customHeight="1" x14ac:dyDescent="0.25">
      <c r="A5" s="51"/>
      <c r="B5" s="52" t="s">
        <v>21</v>
      </c>
      <c r="E5" s="53" t="s">
        <v>22</v>
      </c>
      <c r="F5" s="42"/>
      <c r="G5" s="43"/>
    </row>
    <row r="6" spans="1:7" ht="21" customHeight="1" x14ac:dyDescent="0.25">
      <c r="A6" s="54" t="s">
        <v>23</v>
      </c>
      <c r="B6" s="279"/>
      <c r="C6" s="279"/>
      <c r="D6" s="55" t="s">
        <v>24</v>
      </c>
      <c r="E6" s="282"/>
      <c r="F6" s="282"/>
      <c r="G6" s="282"/>
    </row>
    <row r="7" spans="1:7" ht="21" customHeight="1" x14ac:dyDescent="0.25">
      <c r="A7" s="56" t="s">
        <v>24</v>
      </c>
      <c r="B7" s="279"/>
      <c r="C7" s="279"/>
      <c r="D7" s="57" t="s">
        <v>25</v>
      </c>
      <c r="E7" s="282"/>
      <c r="F7" s="282"/>
      <c r="G7" s="282"/>
    </row>
    <row r="8" spans="1:7" ht="21" customHeight="1" x14ac:dyDescent="0.25">
      <c r="A8" s="58" t="s">
        <v>25</v>
      </c>
      <c r="B8" s="279"/>
      <c r="C8" s="279"/>
      <c r="D8" s="55" t="s">
        <v>26</v>
      </c>
      <c r="E8" s="282"/>
      <c r="F8" s="282"/>
      <c r="G8" s="282"/>
    </row>
    <row r="9" spans="1:7" ht="21" customHeight="1" x14ac:dyDescent="0.25">
      <c r="A9" s="54" t="s">
        <v>26</v>
      </c>
      <c r="B9" s="279"/>
      <c r="C9" s="279"/>
      <c r="D9" s="283"/>
      <c r="E9" s="283"/>
      <c r="F9" s="42"/>
      <c r="G9" s="43"/>
    </row>
    <row r="10" spans="1:7" ht="21" customHeight="1" x14ac:dyDescent="0.25">
      <c r="A10" s="59" t="s">
        <v>27</v>
      </c>
      <c r="B10" s="279"/>
      <c r="C10" s="279"/>
      <c r="D10" s="60" t="s">
        <v>28</v>
      </c>
      <c r="E10" s="280"/>
      <c r="F10" s="280"/>
      <c r="G10" s="280"/>
    </row>
    <row r="11" spans="1:7" ht="21" customHeight="1" x14ac:dyDescent="0.25">
      <c r="A11" s="56" t="s">
        <v>29</v>
      </c>
      <c r="B11" s="279"/>
      <c r="C11" s="279"/>
      <c r="D11" s="60" t="s">
        <v>30</v>
      </c>
      <c r="E11" s="280"/>
      <c r="F11" s="280"/>
      <c r="G11" s="280"/>
    </row>
    <row r="12" spans="1:7" ht="21" customHeight="1" thickBot="1" x14ac:dyDescent="0.3">
      <c r="A12" s="61" t="s">
        <v>31</v>
      </c>
      <c r="B12" s="281"/>
      <c r="C12" s="281"/>
      <c r="D12" s="62"/>
      <c r="E12" s="63"/>
      <c r="F12" s="63"/>
      <c r="G12" s="64"/>
    </row>
    <row r="13" spans="1:7" ht="18" customHeight="1" x14ac:dyDescent="0.25">
      <c r="A13" s="65" t="s">
        <v>32</v>
      </c>
      <c r="B13" s="66" t="s">
        <v>33</v>
      </c>
      <c r="C13" s="67" t="s">
        <v>34</v>
      </c>
      <c r="D13" s="68" t="s">
        <v>35</v>
      </c>
      <c r="E13" s="69" t="s">
        <v>36</v>
      </c>
      <c r="F13" s="69" t="s">
        <v>37</v>
      </c>
      <c r="G13" s="70" t="s">
        <v>38</v>
      </c>
    </row>
    <row r="14" spans="1:7" ht="25.5" customHeight="1" x14ac:dyDescent="0.25">
      <c r="A14" s="71" t="s">
        <v>94</v>
      </c>
      <c r="B14" s="71"/>
      <c r="C14" s="72" t="s">
        <v>95</v>
      </c>
      <c r="D14" s="73" t="s">
        <v>96</v>
      </c>
      <c r="E14" s="74">
        <v>9</v>
      </c>
      <c r="F14" s="75">
        <v>18.989999999999998</v>
      </c>
      <c r="G14" s="73" t="s">
        <v>39</v>
      </c>
    </row>
    <row r="15" spans="1:7" ht="25.5" customHeight="1" x14ac:dyDescent="0.25">
      <c r="A15" s="76" t="s">
        <v>97</v>
      </c>
      <c r="B15" s="76"/>
      <c r="C15" s="72" t="s">
        <v>98</v>
      </c>
      <c r="D15" s="73" t="s">
        <v>99</v>
      </c>
      <c r="E15" s="74">
        <v>7.5</v>
      </c>
      <c r="F15" s="75">
        <v>14.99</v>
      </c>
      <c r="G15" s="73" t="s">
        <v>39</v>
      </c>
    </row>
    <row r="16" spans="1:7" ht="25.5" customHeight="1" x14ac:dyDescent="0.25">
      <c r="A16" s="76">
        <v>54466</v>
      </c>
      <c r="B16" s="76"/>
      <c r="C16" s="72" t="s">
        <v>100</v>
      </c>
      <c r="D16" s="73" t="s">
        <v>101</v>
      </c>
      <c r="E16" s="74">
        <v>6</v>
      </c>
      <c r="F16" s="75">
        <v>12.99</v>
      </c>
      <c r="G16" s="73" t="s">
        <v>39</v>
      </c>
    </row>
    <row r="17" spans="1:7" ht="24" customHeight="1" x14ac:dyDescent="0.25">
      <c r="A17" s="76" t="s">
        <v>102</v>
      </c>
      <c r="B17" s="76"/>
      <c r="C17" s="72" t="s">
        <v>103</v>
      </c>
      <c r="D17" s="77" t="s">
        <v>104</v>
      </c>
      <c r="E17" s="78">
        <v>6</v>
      </c>
      <c r="F17" s="75">
        <v>12.99</v>
      </c>
      <c r="G17" s="73" t="s">
        <v>39</v>
      </c>
    </row>
    <row r="18" spans="1:7" ht="25.5" customHeight="1" x14ac:dyDescent="0.25">
      <c r="A18" s="76"/>
      <c r="B18" s="76"/>
      <c r="C18" s="72"/>
      <c r="D18" s="77"/>
      <c r="E18" s="78"/>
      <c r="F18" s="75"/>
      <c r="G18" s="73"/>
    </row>
    <row r="19" spans="1:7" ht="17.25" customHeight="1" x14ac:dyDescent="0.25">
      <c r="A19" s="79"/>
      <c r="B19" s="80"/>
      <c r="C19" s="66" t="s">
        <v>40</v>
      </c>
      <c r="D19" s="81"/>
      <c r="E19" s="82"/>
      <c r="F19" s="82"/>
      <c r="G19" s="81"/>
    </row>
    <row r="20" spans="1:7" ht="18.75" customHeight="1" x14ac:dyDescent="0.25">
      <c r="A20" s="76"/>
      <c r="B20" s="76"/>
      <c r="C20" s="83"/>
      <c r="D20" s="84"/>
      <c r="E20" s="85"/>
      <c r="F20" s="85"/>
      <c r="G20" s="84"/>
    </row>
    <row r="21" spans="1:7" ht="0.75" customHeight="1" x14ac:dyDescent="0.25">
      <c r="A21" s="76"/>
      <c r="B21" s="76"/>
      <c r="C21" s="83"/>
      <c r="D21" s="84"/>
      <c r="E21" s="85"/>
      <c r="F21" s="85"/>
      <c r="G21" s="84"/>
    </row>
    <row r="22" spans="1:7" ht="17.25" customHeight="1" x14ac:dyDescent="0.25">
      <c r="A22" s="76"/>
      <c r="B22" s="76"/>
      <c r="C22" s="83"/>
      <c r="D22" s="84"/>
      <c r="E22" s="85"/>
      <c r="F22" s="85"/>
      <c r="G22" s="84"/>
    </row>
    <row r="23" spans="1:7" ht="17.25" customHeight="1" x14ac:dyDescent="0.25">
      <c r="A23" s="76"/>
      <c r="B23" s="76"/>
      <c r="C23" s="83"/>
      <c r="D23" s="84"/>
      <c r="E23" s="85"/>
      <c r="F23" s="85"/>
      <c r="G23" s="84"/>
    </row>
    <row r="24" spans="1:7" ht="15" customHeight="1" x14ac:dyDescent="0.25">
      <c r="A24" s="76"/>
      <c r="B24" s="76"/>
      <c r="C24" s="83"/>
      <c r="D24" s="84"/>
      <c r="E24" s="85"/>
      <c r="F24" s="85"/>
      <c r="G24" s="84"/>
    </row>
  </sheetData>
  <mergeCells count="17">
    <mergeCell ref="E6:G6"/>
    <mergeCell ref="B1:C1"/>
    <mergeCell ref="B2:C2"/>
    <mergeCell ref="B3:C3"/>
    <mergeCell ref="B4:C4"/>
    <mergeCell ref="B6:C6"/>
    <mergeCell ref="B7:C7"/>
    <mergeCell ref="E7:G7"/>
    <mergeCell ref="B8:C8"/>
    <mergeCell ref="E8:G8"/>
    <mergeCell ref="B9:C9"/>
    <mergeCell ref="D9:E9"/>
    <mergeCell ref="B10:C10"/>
    <mergeCell ref="E10:G10"/>
    <mergeCell ref="B11:C11"/>
    <mergeCell ref="E11:G11"/>
    <mergeCell ref="B12:C12"/>
  </mergeCells>
  <pageMargins left="0.7" right="0.7" top="0.75" bottom="0.75" header="0.3" footer="0.3"/>
  <pageSetup scale="9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D984-C522-4263-9CC0-28F9DE6757DF}">
  <sheetPr>
    <pageSetUpPr fitToPage="1"/>
  </sheetPr>
  <dimension ref="A1:K23"/>
  <sheetViews>
    <sheetView workbookViewId="0">
      <selection activeCell="C26" sqref="C26"/>
    </sheetView>
  </sheetViews>
  <sheetFormatPr defaultRowHeight="15" x14ac:dyDescent="0.25"/>
  <cols>
    <col min="1" max="1" width="7.1640625" style="229" bestFit="1" customWidth="1"/>
    <col min="2" max="2" width="17.1640625" style="226" customWidth="1"/>
    <col min="3" max="3" width="59.5" style="226" customWidth="1"/>
    <col min="4" max="4" width="21" style="229" customWidth="1"/>
    <col min="5" max="5" width="11.83203125" style="230" customWidth="1"/>
    <col min="6" max="6" width="12" style="230" customWidth="1"/>
    <col min="7" max="7" width="11.33203125" style="231" customWidth="1"/>
    <col min="8" max="8" width="2" style="226" customWidth="1"/>
    <col min="9" max="9" width="9.33203125" style="227"/>
    <col min="10" max="10" width="14.6640625" style="228" bestFit="1" customWidth="1"/>
    <col min="11" max="11" width="9.33203125" style="228"/>
    <col min="12" max="16384" width="9.33203125" style="226"/>
  </cols>
  <sheetData>
    <row r="1" spans="1:11" ht="45" customHeight="1" thickBot="1" x14ac:dyDescent="0.3">
      <c r="A1" s="222"/>
      <c r="B1" s="223"/>
      <c r="C1" s="223"/>
      <c r="D1" s="222"/>
      <c r="E1" s="224"/>
      <c r="F1" s="224"/>
      <c r="G1" s="225" t="s">
        <v>275</v>
      </c>
    </row>
    <row r="2" spans="1:11" ht="6.75" customHeight="1" x14ac:dyDescent="0.25"/>
    <row r="3" spans="1:11" ht="18.75" customHeight="1" x14ac:dyDescent="0.25">
      <c r="B3" s="232" t="s">
        <v>171</v>
      </c>
      <c r="C3" s="233" t="s">
        <v>272</v>
      </c>
      <c r="D3" s="232" t="s">
        <v>172</v>
      </c>
      <c r="E3" s="362">
        <f>$E$4-15</f>
        <v>44213</v>
      </c>
      <c r="F3" s="362"/>
    </row>
    <row r="4" spans="1:11" ht="18.75" customHeight="1" x14ac:dyDescent="0.25">
      <c r="B4" s="232" t="s">
        <v>173</v>
      </c>
      <c r="C4" s="233"/>
      <c r="D4" s="232" t="s">
        <v>174</v>
      </c>
      <c r="E4" s="362">
        <v>44228</v>
      </c>
      <c r="F4" s="362"/>
    </row>
    <row r="5" spans="1:11" ht="18.75" customHeight="1" x14ac:dyDescent="0.25">
      <c r="B5" s="232" t="s">
        <v>175</v>
      </c>
      <c r="C5" s="233" t="s">
        <v>273</v>
      </c>
      <c r="D5" s="232" t="s">
        <v>176</v>
      </c>
      <c r="E5" s="362">
        <v>44255</v>
      </c>
      <c r="F5" s="362"/>
    </row>
    <row r="6" spans="1:11" ht="18.75" customHeight="1" x14ac:dyDescent="0.25">
      <c r="B6" s="232" t="s">
        <v>177</v>
      </c>
      <c r="C6" s="234" t="s">
        <v>274</v>
      </c>
      <c r="D6" s="232" t="s">
        <v>178</v>
      </c>
      <c r="E6" s="363">
        <f>$E$4-15</f>
        <v>44213</v>
      </c>
      <c r="F6" s="363"/>
    </row>
    <row r="7" spans="1:11" ht="18.75" customHeight="1" x14ac:dyDescent="0.25">
      <c r="B7" s="232" t="s">
        <v>179</v>
      </c>
      <c r="C7" s="233" t="str">
        <f>G1</f>
        <v xml:space="preserve">Indies Second Saturday One Day Sale </v>
      </c>
      <c r="D7" s="235" t="s">
        <v>180</v>
      </c>
      <c r="E7" s="362">
        <f ca="1">TODAY()</f>
        <v>44221</v>
      </c>
      <c r="F7" s="362"/>
    </row>
    <row r="8" spans="1:11" ht="18.75" customHeight="1" x14ac:dyDescent="0.25">
      <c r="B8" s="232" t="s">
        <v>181</v>
      </c>
      <c r="C8" s="236" t="s">
        <v>276</v>
      </c>
      <c r="D8" s="232" t="s">
        <v>183</v>
      </c>
      <c r="E8" s="364" t="str">
        <f ca="1">IF(E6&gt;=TODAY(),"90 days","NONE")</f>
        <v>NONE</v>
      </c>
      <c r="F8" s="364"/>
    </row>
    <row r="9" spans="1:11" ht="32.25" customHeight="1" x14ac:dyDescent="0.25">
      <c r="A9" s="361" t="s">
        <v>277</v>
      </c>
      <c r="B9" s="361"/>
      <c r="C9" s="361"/>
      <c r="D9" s="361"/>
      <c r="E9" s="361"/>
      <c r="F9" s="361"/>
      <c r="G9" s="361"/>
    </row>
    <row r="10" spans="1:11" ht="18.75" x14ac:dyDescent="0.3">
      <c r="A10" s="237" t="s">
        <v>278</v>
      </c>
      <c r="C10" s="238" t="s">
        <v>279</v>
      </c>
    </row>
    <row r="11" spans="1:11" ht="15.75" thickBot="1" x14ac:dyDescent="0.3">
      <c r="A11" s="239" t="s">
        <v>185</v>
      </c>
      <c r="B11" s="240" t="s">
        <v>186</v>
      </c>
      <c r="C11" s="240" t="s">
        <v>187</v>
      </c>
      <c r="D11" s="240" t="s">
        <v>188</v>
      </c>
      <c r="E11" s="241" t="s">
        <v>280</v>
      </c>
      <c r="F11" s="242" t="s">
        <v>278</v>
      </c>
      <c r="G11" s="243" t="s">
        <v>28</v>
      </c>
      <c r="I11" s="244" t="s">
        <v>191</v>
      </c>
      <c r="J11" s="245" t="s">
        <v>192</v>
      </c>
      <c r="K11" s="246" t="s">
        <v>193</v>
      </c>
    </row>
    <row r="12" spans="1:11" ht="15.75" x14ac:dyDescent="0.25">
      <c r="A12" s="247"/>
      <c r="B12" s="248"/>
      <c r="C12" s="249"/>
      <c r="D12" s="247"/>
      <c r="E12" s="250"/>
      <c r="F12" s="250"/>
      <c r="G12" s="251"/>
      <c r="I12" s="252"/>
      <c r="J12" s="253"/>
      <c r="K12" s="253"/>
    </row>
    <row r="13" spans="1:11" x14ac:dyDescent="0.25">
      <c r="A13" s="254"/>
      <c r="B13" s="255" t="s">
        <v>281</v>
      </c>
      <c r="C13" s="256" t="s">
        <v>282</v>
      </c>
      <c r="D13" s="233" t="s">
        <v>283</v>
      </c>
      <c r="E13" s="257">
        <v>24.99</v>
      </c>
      <c r="F13" s="258" t="s">
        <v>284</v>
      </c>
      <c r="G13" s="259">
        <v>0.64</v>
      </c>
      <c r="I13" s="259" t="str">
        <f>IF(A13&gt;0,(1-(J13/(E13*0.5))),"")</f>
        <v/>
      </c>
      <c r="J13" s="260" t="str">
        <f>IF(A13&gt;0,(E13*(1-G13)),"")</f>
        <v/>
      </c>
      <c r="K13" s="260" t="str">
        <f>IF(A13&gt;0,(J13*A13),"")</f>
        <v/>
      </c>
    </row>
    <row r="14" spans="1:11" ht="30" x14ac:dyDescent="0.25">
      <c r="A14" s="254"/>
      <c r="B14" s="255" t="s">
        <v>285</v>
      </c>
      <c r="C14" s="256" t="s">
        <v>286</v>
      </c>
      <c r="D14" s="233" t="s">
        <v>283</v>
      </c>
      <c r="E14" s="257">
        <v>79.989999999999995</v>
      </c>
      <c r="F14" s="258" t="s">
        <v>284</v>
      </c>
      <c r="G14" s="259">
        <v>0.6</v>
      </c>
      <c r="I14" s="259" t="str">
        <f>IF(A14&gt;0,(1-(J14/(E14*0.5))),"")</f>
        <v/>
      </c>
      <c r="J14" s="260" t="str">
        <f>IF(A14&gt;0,(E14*(1-G14)),"")</f>
        <v/>
      </c>
      <c r="K14" s="260" t="str">
        <f>IF(A14&gt;0,(J14*A14),"")</f>
        <v/>
      </c>
    </row>
    <row r="15" spans="1:11" ht="15.75" thickBot="1" x14ac:dyDescent="0.3">
      <c r="A15" s="254"/>
      <c r="B15" s="255" t="s">
        <v>287</v>
      </c>
      <c r="C15" s="261" t="s">
        <v>288</v>
      </c>
      <c r="D15" s="233" t="s">
        <v>283</v>
      </c>
      <c r="E15" s="257">
        <v>79.989999999999995</v>
      </c>
      <c r="F15" s="258" t="s">
        <v>284</v>
      </c>
      <c r="G15" s="259">
        <v>0.6</v>
      </c>
      <c r="I15" s="259" t="str">
        <f>IF(A15&gt;0,(1-(J15/(E15*0.5))),"")</f>
        <v/>
      </c>
      <c r="J15" s="260" t="str">
        <f t="shared" ref="J15" si="0">IF(A15&gt;0,(E15*(1-G15)),"")</f>
        <v/>
      </c>
      <c r="K15" s="260" t="str">
        <f t="shared" ref="K15" si="1">IF(A15&gt;0,(J15*A15),"")</f>
        <v/>
      </c>
    </row>
    <row r="16" spans="1:11" ht="15.75" x14ac:dyDescent="0.25">
      <c r="A16" s="247"/>
      <c r="B16" s="248"/>
      <c r="C16" s="249" t="s">
        <v>216</v>
      </c>
      <c r="D16" s="247"/>
      <c r="E16" s="250"/>
      <c r="F16" s="250"/>
      <c r="G16" s="251"/>
      <c r="I16" s="252"/>
      <c r="J16" s="253"/>
      <c r="K16" s="253"/>
    </row>
    <row r="17" spans="1:11" x14ac:dyDescent="0.25">
      <c r="A17" s="254">
        <f>ROUNDUP(SUMIF($F$13:$F$15,F17,$A$13:$A$15)/14,0)</f>
        <v>0</v>
      </c>
      <c r="B17" s="262" t="s">
        <v>289</v>
      </c>
      <c r="C17" s="263" t="s">
        <v>290</v>
      </c>
      <c r="D17" s="254"/>
      <c r="E17" s="264">
        <v>0</v>
      </c>
      <c r="F17" s="258"/>
      <c r="G17" s="265"/>
      <c r="I17" s="259"/>
      <c r="J17" s="260"/>
      <c r="K17" s="260"/>
    </row>
    <row r="18" spans="1:11" x14ac:dyDescent="0.25">
      <c r="A18" s="254">
        <f>ROUNDUP(SUMIF($F$13:$F$15,F18,$A$13:$A$15)/14,0)</f>
        <v>0</v>
      </c>
      <c r="B18" s="266" t="s">
        <v>291</v>
      </c>
      <c r="C18" s="263" t="s">
        <v>292</v>
      </c>
      <c r="D18" s="254"/>
      <c r="E18" s="264">
        <v>0</v>
      </c>
      <c r="F18" s="258" t="s">
        <v>293</v>
      </c>
      <c r="G18" s="265"/>
      <c r="I18" s="259"/>
      <c r="J18" s="260"/>
      <c r="K18" s="260"/>
    </row>
    <row r="19" spans="1:11" x14ac:dyDescent="0.25">
      <c r="A19" s="254">
        <f>ROUNDUP(SUMIF($F$15:$F$15,F19,$A$15:$A$15)/14,0)</f>
        <v>0</v>
      </c>
      <c r="B19" s="266" t="s">
        <v>223</v>
      </c>
      <c r="C19" s="263" t="s">
        <v>224</v>
      </c>
      <c r="D19" s="254"/>
      <c r="E19" s="264">
        <v>0</v>
      </c>
      <c r="F19" s="258" t="s">
        <v>225</v>
      </c>
      <c r="G19" s="265"/>
      <c r="I19" s="259"/>
      <c r="J19" s="260"/>
      <c r="K19" s="260"/>
    </row>
    <row r="20" spans="1:11" x14ac:dyDescent="0.25">
      <c r="A20" s="254">
        <f>ROUNDUP(SUMIF($F$11:$F$16,F20,$A$11:$A$16)/14,0)</f>
        <v>0</v>
      </c>
      <c r="B20" s="267" t="s">
        <v>294</v>
      </c>
      <c r="C20" s="263" t="s">
        <v>295</v>
      </c>
      <c r="D20" s="254"/>
      <c r="E20" s="264">
        <v>0</v>
      </c>
      <c r="F20" s="268">
        <v>9.9700000000000006</v>
      </c>
      <c r="G20" s="265"/>
      <c r="I20" s="259"/>
      <c r="J20" s="260"/>
      <c r="K20" s="260"/>
    </row>
    <row r="21" spans="1:11" x14ac:dyDescent="0.25">
      <c r="A21" s="254">
        <f>ROUNDUP(SUMIF($F$11:$F$16,F21,$A$11:$A$16)/14,0)</f>
        <v>0</v>
      </c>
      <c r="B21" s="266" t="s">
        <v>296</v>
      </c>
      <c r="C21" s="263" t="s">
        <v>297</v>
      </c>
      <c r="D21" s="254"/>
      <c r="E21" s="264">
        <v>0</v>
      </c>
      <c r="F21" s="268">
        <v>5</v>
      </c>
      <c r="G21" s="265"/>
      <c r="I21" s="259"/>
      <c r="J21" s="260"/>
      <c r="K21" s="260"/>
    </row>
    <row r="22" spans="1:11" s="274" customFormat="1" ht="20.25" customHeight="1" x14ac:dyDescent="0.2">
      <c r="A22" s="269"/>
      <c r="B22" s="270" t="s">
        <v>226</v>
      </c>
      <c r="C22" s="271">
        <f>SUM(A11:A16)</f>
        <v>0</v>
      </c>
      <c r="D22" s="269"/>
      <c r="E22" s="272"/>
      <c r="F22" s="272"/>
      <c r="G22" s="273"/>
      <c r="I22" s="275" t="s">
        <v>227</v>
      </c>
      <c r="J22" s="276"/>
      <c r="K22" s="276"/>
    </row>
    <row r="23" spans="1:11" s="274" customFormat="1" ht="20.25" customHeight="1" x14ac:dyDescent="0.2">
      <c r="A23" s="269"/>
      <c r="B23" s="277" t="s">
        <v>228</v>
      </c>
      <c r="C23" s="278">
        <f>SUM(K11:K16)</f>
        <v>0</v>
      </c>
      <c r="D23" s="269"/>
      <c r="E23" s="272"/>
      <c r="F23" s="272"/>
      <c r="G23" s="273"/>
      <c r="I23" s="275" t="e">
        <f>AVERAGE(I12:I16)</f>
        <v>#DIV/0!</v>
      </c>
      <c r="J23" s="276"/>
      <c r="K23" s="276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18:B1048576 B1:B16">
    <cfRule type="duplicateValues" dxfId="0" priority="1"/>
  </conditionalFormatting>
  <pageMargins left="0.7" right="0.7" top="0.75" bottom="0.75" header="0.3" footer="0.3"/>
  <pageSetup scale="9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D332-2149-46EE-A0EA-47AC92079EFB}">
  <sheetPr>
    <pageSetUpPr fitToPage="1"/>
  </sheetPr>
  <dimension ref="A1:M21"/>
  <sheetViews>
    <sheetView zoomScaleNormal="100" workbookViewId="0">
      <selection activeCell="Q24" sqref="Q24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66406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2.83203125" style="10" customWidth="1"/>
    <col min="15" max="15" width="7.1640625" style="10" customWidth="1"/>
    <col min="16" max="16384" width="9.33203125" style="10"/>
  </cols>
  <sheetData>
    <row r="1" spans="2:13" s="15" customFormat="1" ht="61.5" customHeight="1" thickBot="1" x14ac:dyDescent="0.25">
      <c r="B1" s="16"/>
      <c r="C1" s="17"/>
      <c r="G1" s="290" t="s">
        <v>114</v>
      </c>
      <c r="H1" s="291"/>
      <c r="I1" s="291"/>
      <c r="J1" s="291"/>
      <c r="K1" s="291"/>
      <c r="L1" s="291"/>
      <c r="M1" s="292"/>
    </row>
    <row r="2" spans="2:13" s="15" customFormat="1" ht="15" customHeight="1" x14ac:dyDescent="0.2">
      <c r="B2" s="16"/>
      <c r="G2" s="333" t="s">
        <v>107</v>
      </c>
      <c r="H2" s="334"/>
      <c r="I2" s="334"/>
      <c r="J2" s="334"/>
      <c r="K2" s="334"/>
      <c r="L2" s="334"/>
      <c r="M2" s="335"/>
    </row>
    <row r="3" spans="2:13" s="15" customFormat="1" ht="12.75" customHeight="1" x14ac:dyDescent="0.2">
      <c r="B3" s="16"/>
      <c r="D3" s="92"/>
      <c r="E3" s="92"/>
      <c r="F3" s="92"/>
      <c r="G3" s="336"/>
      <c r="H3" s="350"/>
      <c r="I3" s="350"/>
      <c r="J3" s="350"/>
      <c r="K3" s="350"/>
      <c r="L3" s="350"/>
      <c r="M3" s="338"/>
    </row>
    <row r="4" spans="2:13" s="15" customFormat="1" ht="12.75" customHeight="1" x14ac:dyDescent="0.2">
      <c r="B4" s="16"/>
      <c r="D4" s="92"/>
      <c r="E4" s="92"/>
      <c r="F4" s="92"/>
      <c r="G4" s="336"/>
      <c r="H4" s="350"/>
      <c r="I4" s="350"/>
      <c r="J4" s="350"/>
      <c r="K4" s="350"/>
      <c r="L4" s="350"/>
      <c r="M4" s="338"/>
    </row>
    <row r="5" spans="2:13" s="15" customFormat="1" ht="13.5" customHeight="1" thickBot="1" x14ac:dyDescent="0.25">
      <c r="B5" s="16"/>
      <c r="D5" s="92"/>
      <c r="E5" s="92"/>
      <c r="F5" s="92"/>
      <c r="G5" s="347"/>
      <c r="H5" s="348"/>
      <c r="I5" s="348"/>
      <c r="J5" s="348"/>
      <c r="K5" s="348"/>
      <c r="L5" s="348"/>
      <c r="M5" s="349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ht="14.25" customHeight="1" x14ac:dyDescent="0.2">
      <c r="A18" s="365" t="s">
        <v>0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7"/>
    </row>
    <row r="19" spans="1:13" ht="29.25" customHeight="1" x14ac:dyDescent="0.2">
      <c r="A19" s="368" t="s">
        <v>1</v>
      </c>
      <c r="B19" s="368"/>
      <c r="C19" s="93" t="s">
        <v>2</v>
      </c>
      <c r="D19" s="93" t="s">
        <v>3</v>
      </c>
      <c r="E19" s="368" t="s">
        <v>4</v>
      </c>
      <c r="F19" s="368"/>
      <c r="G19" s="368"/>
      <c r="H19" s="368" t="s">
        <v>5</v>
      </c>
      <c r="I19" s="368"/>
      <c r="J19" s="93" t="s">
        <v>6</v>
      </c>
      <c r="K19" s="93" t="s">
        <v>7</v>
      </c>
      <c r="L19" s="93" t="s">
        <v>8</v>
      </c>
      <c r="M19" s="93" t="s">
        <v>9</v>
      </c>
    </row>
    <row r="20" spans="1:13" ht="24" customHeight="1" x14ac:dyDescent="0.2">
      <c r="A20" s="308" t="s">
        <v>145</v>
      </c>
      <c r="B20" s="309"/>
      <c r="C20" s="28" t="s">
        <v>146</v>
      </c>
      <c r="D20" s="29" t="s">
        <v>52</v>
      </c>
      <c r="E20" s="310">
        <v>9780736982412</v>
      </c>
      <c r="F20" s="311"/>
      <c r="G20" s="312"/>
      <c r="H20" s="313"/>
      <c r="I20" s="314"/>
      <c r="J20" s="9">
        <v>17.989999999999998</v>
      </c>
      <c r="K20" s="13"/>
      <c r="L20" s="13"/>
      <c r="M20" s="13"/>
    </row>
    <row r="21" spans="1:13" ht="24" customHeight="1" x14ac:dyDescent="0.2">
      <c r="A21" s="315" t="s">
        <v>147</v>
      </c>
      <c r="B21" s="316"/>
      <c r="C21" s="12"/>
      <c r="D21" s="31" t="s">
        <v>52</v>
      </c>
      <c r="E21" s="317">
        <v>9780736982436</v>
      </c>
      <c r="F21" s="318"/>
      <c r="G21" s="319"/>
      <c r="H21" s="320"/>
      <c r="I21" s="321"/>
      <c r="J21" s="8">
        <v>6.99</v>
      </c>
      <c r="K21" s="14"/>
      <c r="L21" s="14"/>
      <c r="M21" s="14"/>
    </row>
  </sheetData>
  <mergeCells count="12">
    <mergeCell ref="A20:B20"/>
    <mergeCell ref="E20:G20"/>
    <mergeCell ref="H20:I20"/>
    <mergeCell ref="A21:B21"/>
    <mergeCell ref="E21:G21"/>
    <mergeCell ref="H21:I21"/>
    <mergeCell ref="G1:M1"/>
    <mergeCell ref="G2:M5"/>
    <mergeCell ref="A18:M18"/>
    <mergeCell ref="A19:B19"/>
    <mergeCell ref="E19:G19"/>
    <mergeCell ref="H19:I19"/>
  </mergeCells>
  <pageMargins left="0.7" right="0.7" top="0.75" bottom="0.75" header="0.3" footer="0.3"/>
  <pageSetup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M23"/>
  <sheetViews>
    <sheetView workbookViewId="0">
      <selection activeCell="P22" sqref="P22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332031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75" customHeight="1" thickBot="1" x14ac:dyDescent="0.35">
      <c r="B1" s="16"/>
      <c r="C1" s="17"/>
      <c r="D1" s="2"/>
      <c r="E1" s="2"/>
      <c r="F1" s="2"/>
      <c r="G1" s="290" t="s">
        <v>44</v>
      </c>
      <c r="H1" s="291"/>
      <c r="I1" s="291"/>
      <c r="J1" s="291"/>
      <c r="K1" s="291"/>
      <c r="L1" s="291"/>
      <c r="M1" s="292"/>
    </row>
    <row r="2" spans="2:13" s="15" customFormat="1" ht="13.15" customHeight="1" x14ac:dyDescent="0.2">
      <c r="B2" s="16"/>
      <c r="D2" s="18"/>
      <c r="E2" s="18"/>
      <c r="F2" s="18"/>
      <c r="G2" s="333" t="s">
        <v>10</v>
      </c>
      <c r="H2" s="334"/>
      <c r="I2" s="334"/>
      <c r="J2" s="334"/>
      <c r="K2" s="334"/>
      <c r="L2" s="334"/>
      <c r="M2" s="335"/>
    </row>
    <row r="3" spans="2:13" s="15" customFormat="1" ht="13.15" customHeight="1" x14ac:dyDescent="0.2">
      <c r="B3" s="16"/>
      <c r="D3" s="18"/>
      <c r="E3" s="18"/>
      <c r="F3" s="18"/>
      <c r="G3" s="336"/>
      <c r="H3" s="337"/>
      <c r="I3" s="337"/>
      <c r="J3" s="337"/>
      <c r="K3" s="337"/>
      <c r="L3" s="337"/>
      <c r="M3" s="338"/>
    </row>
    <row r="4" spans="2:13" s="15" customFormat="1" ht="19.149999999999999" customHeight="1" x14ac:dyDescent="0.2">
      <c r="B4" s="16"/>
      <c r="D4" s="18"/>
      <c r="E4" s="18"/>
      <c r="F4" s="18"/>
      <c r="G4" s="336"/>
      <c r="H4" s="337"/>
      <c r="I4" s="337"/>
      <c r="J4" s="337"/>
      <c r="K4" s="337"/>
      <c r="L4" s="337"/>
      <c r="M4" s="338"/>
    </row>
    <row r="5" spans="2:13" s="15" customFormat="1" ht="22.5" customHeight="1" thickBot="1" x14ac:dyDescent="0.25">
      <c r="B5" s="16"/>
      <c r="D5" s="18"/>
      <c r="E5" s="18"/>
      <c r="F5" s="18"/>
      <c r="G5" s="354"/>
      <c r="H5" s="355"/>
      <c r="I5" s="355"/>
      <c r="J5" s="355"/>
      <c r="K5" s="355"/>
      <c r="L5" s="355"/>
      <c r="M5" s="356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s="15" customFormat="1" x14ac:dyDescent="0.2">
      <c r="B18" s="16"/>
      <c r="G18" s="16"/>
      <c r="H18" s="16"/>
      <c r="I18" s="16"/>
      <c r="J18" s="16"/>
    </row>
    <row r="19" spans="1:13" s="15" customFormat="1" x14ac:dyDescent="0.2">
      <c r="B19" s="16"/>
      <c r="G19" s="16"/>
      <c r="H19" s="16"/>
      <c r="I19" s="16"/>
      <c r="J19" s="16"/>
    </row>
    <row r="20" spans="1:13" ht="12.75" customHeight="1" x14ac:dyDescent="0.2">
      <c r="A20" s="369" t="s">
        <v>0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</row>
    <row r="21" spans="1:13" ht="25.5" customHeight="1" x14ac:dyDescent="0.2">
      <c r="A21" s="372" t="s">
        <v>1</v>
      </c>
      <c r="B21" s="372"/>
      <c r="C21" s="26" t="s">
        <v>2</v>
      </c>
      <c r="D21" s="26" t="s">
        <v>3</v>
      </c>
      <c r="E21" s="372" t="s">
        <v>4</v>
      </c>
      <c r="F21" s="372"/>
      <c r="G21" s="372"/>
      <c r="H21" s="372" t="s">
        <v>5</v>
      </c>
      <c r="I21" s="372"/>
      <c r="J21" s="26" t="s">
        <v>6</v>
      </c>
      <c r="K21" s="26" t="s">
        <v>7</v>
      </c>
      <c r="L21" s="26" t="s">
        <v>8</v>
      </c>
      <c r="M21" s="26" t="s">
        <v>9</v>
      </c>
    </row>
    <row r="22" spans="1:13" s="33" customFormat="1" ht="24" customHeight="1" x14ac:dyDescent="0.2">
      <c r="A22" s="308" t="s">
        <v>53</v>
      </c>
      <c r="B22" s="309"/>
      <c r="C22" s="28" t="s">
        <v>54</v>
      </c>
      <c r="D22" s="29" t="s">
        <v>52</v>
      </c>
      <c r="E22" s="310">
        <v>9780830848140</v>
      </c>
      <c r="F22" s="311"/>
      <c r="G22" s="312"/>
      <c r="H22" s="313"/>
      <c r="I22" s="314"/>
      <c r="J22" s="9">
        <v>17</v>
      </c>
      <c r="K22" s="13"/>
      <c r="L22" s="13"/>
      <c r="M22" s="13"/>
    </row>
    <row r="23" spans="1:13" s="33" customFormat="1" ht="24" customHeight="1" x14ac:dyDescent="0.2">
      <c r="A23" s="315" t="s">
        <v>74</v>
      </c>
      <c r="B23" s="316"/>
      <c r="C23" s="30" t="s">
        <v>75</v>
      </c>
      <c r="D23" s="31" t="s">
        <v>52</v>
      </c>
      <c r="E23" s="317">
        <v>9780830847273</v>
      </c>
      <c r="F23" s="318"/>
      <c r="G23" s="319"/>
      <c r="H23" s="320"/>
      <c r="I23" s="321"/>
      <c r="J23" s="8">
        <v>17</v>
      </c>
      <c r="K23" s="14"/>
      <c r="L23" s="14"/>
      <c r="M23" s="14"/>
    </row>
  </sheetData>
  <mergeCells count="12">
    <mergeCell ref="A22:B22"/>
    <mergeCell ref="A23:B23"/>
    <mergeCell ref="A20:M20"/>
    <mergeCell ref="A21:B21"/>
    <mergeCell ref="G1:M1"/>
    <mergeCell ref="G2:M5"/>
    <mergeCell ref="H21:I21"/>
    <mergeCell ref="H22:I22"/>
    <mergeCell ref="H23:I23"/>
    <mergeCell ref="E21:G21"/>
    <mergeCell ref="E22:G22"/>
    <mergeCell ref="E23:G23"/>
  </mergeCells>
  <pageMargins left="0.7" right="0.7" top="0.75" bottom="0.75" header="0.3" footer="0.3"/>
  <pageSetup scale="8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06CC-2B73-407F-A1AA-BF018A29408B}">
  <sheetPr>
    <pageSetUpPr fitToPage="1"/>
  </sheetPr>
  <dimension ref="A1:M22"/>
  <sheetViews>
    <sheetView workbookViewId="0">
      <selection activeCell="O17" sqref="O17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4.1640625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15" customFormat="1" ht="66.75" customHeight="1" thickBot="1" x14ac:dyDescent="0.35">
      <c r="B1" s="16"/>
      <c r="C1" s="17"/>
      <c r="D1" s="2"/>
      <c r="E1" s="2"/>
      <c r="F1" s="2"/>
      <c r="G1" s="290" t="s">
        <v>45</v>
      </c>
      <c r="H1" s="291"/>
      <c r="I1" s="291"/>
      <c r="J1" s="291"/>
      <c r="K1" s="291"/>
      <c r="L1" s="291"/>
      <c r="M1" s="292"/>
    </row>
    <row r="2" spans="2:13" s="15" customFormat="1" ht="13.15" customHeight="1" x14ac:dyDescent="0.2">
      <c r="B2" s="16"/>
      <c r="D2" s="18"/>
      <c r="E2" s="18"/>
      <c r="F2" s="18"/>
      <c r="G2" s="333" t="s">
        <v>12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18"/>
      <c r="E3" s="18"/>
      <c r="F3" s="18"/>
      <c r="G3" s="336"/>
      <c r="H3" s="337"/>
      <c r="I3" s="337"/>
      <c r="J3" s="337"/>
      <c r="K3" s="337"/>
      <c r="L3" s="337"/>
      <c r="M3" s="338"/>
    </row>
    <row r="4" spans="2:13" s="15" customFormat="1" x14ac:dyDescent="0.2">
      <c r="B4" s="16"/>
      <c r="D4" s="18"/>
      <c r="E4" s="18"/>
      <c r="F4" s="18"/>
      <c r="G4" s="336"/>
      <c r="H4" s="337"/>
      <c r="I4" s="337"/>
      <c r="J4" s="337"/>
      <c r="K4" s="337"/>
      <c r="L4" s="337"/>
      <c r="M4" s="338"/>
    </row>
    <row r="5" spans="2:13" s="15" customFormat="1" ht="13.5" thickBot="1" x14ac:dyDescent="0.25">
      <c r="B5" s="16"/>
      <c r="D5" s="18"/>
      <c r="E5" s="18"/>
      <c r="F5" s="18"/>
      <c r="G5" s="347"/>
      <c r="H5" s="348"/>
      <c r="I5" s="348"/>
      <c r="J5" s="348"/>
      <c r="K5" s="348"/>
      <c r="L5" s="348"/>
      <c r="M5" s="349"/>
    </row>
    <row r="6" spans="2:13" s="15" customFormat="1" x14ac:dyDescent="0.2">
      <c r="B6" s="16"/>
      <c r="D6" s="20"/>
      <c r="E6" s="24"/>
      <c r="F6" s="20"/>
      <c r="G6" s="20"/>
      <c r="H6" s="20"/>
      <c r="I6" s="20"/>
    </row>
    <row r="7" spans="2:13" s="15" customFormat="1" x14ac:dyDescent="0.2">
      <c r="B7" s="16"/>
      <c r="G7" s="16"/>
      <c r="H7" s="16"/>
    </row>
    <row r="8" spans="2:13" s="15" customFormat="1" x14ac:dyDescent="0.2">
      <c r="B8" s="16"/>
      <c r="G8" s="16"/>
      <c r="H8" s="16"/>
    </row>
    <row r="9" spans="2:13" s="15" customFormat="1" x14ac:dyDescent="0.2">
      <c r="B9" s="16"/>
      <c r="G9" s="16"/>
      <c r="H9" s="16"/>
    </row>
    <row r="10" spans="2:13" s="15" customFormat="1" x14ac:dyDescent="0.2">
      <c r="B10" s="16"/>
      <c r="G10" s="16"/>
      <c r="H10" s="16"/>
    </row>
    <row r="11" spans="2:13" s="15" customFormat="1" x14ac:dyDescent="0.2">
      <c r="B11" s="16"/>
      <c r="G11" s="16"/>
      <c r="H11" s="16"/>
    </row>
    <row r="12" spans="2:13" s="15" customFormat="1" x14ac:dyDescent="0.2">
      <c r="B12" s="16"/>
      <c r="G12" s="16"/>
      <c r="H12" s="16"/>
    </row>
    <row r="13" spans="2:13" s="15" customFormat="1" x14ac:dyDescent="0.2">
      <c r="B13" s="16"/>
      <c r="G13" s="16"/>
      <c r="H13" s="16"/>
    </row>
    <row r="14" spans="2:13" s="15" customFormat="1" x14ac:dyDescent="0.2">
      <c r="B14" s="16"/>
      <c r="G14" s="16"/>
      <c r="H14" s="16"/>
    </row>
    <row r="15" spans="2:13" s="15" customFormat="1" x14ac:dyDescent="0.2">
      <c r="B15" s="16"/>
      <c r="G15" s="16"/>
      <c r="H15" s="16"/>
    </row>
    <row r="16" spans="2:13" s="15" customFormat="1" x14ac:dyDescent="0.2">
      <c r="B16" s="16"/>
      <c r="G16" s="16"/>
      <c r="H16" s="16"/>
    </row>
    <row r="17" spans="1:13" s="15" customFormat="1" x14ac:dyDescent="0.2">
      <c r="B17" s="16"/>
      <c r="G17" s="16"/>
      <c r="H17" s="16"/>
    </row>
    <row r="18" spans="1:13" s="15" customFormat="1" ht="22.5" customHeight="1" x14ac:dyDescent="0.2">
      <c r="B18" s="16"/>
      <c r="G18" s="16"/>
      <c r="H18" s="16"/>
    </row>
    <row r="19" spans="1:13" ht="14.25" customHeight="1" x14ac:dyDescent="0.2">
      <c r="A19" s="302" t="s">
        <v>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</row>
    <row r="20" spans="1:13" ht="29.25" customHeight="1" x14ac:dyDescent="0.2">
      <c r="A20" s="305" t="s">
        <v>1</v>
      </c>
      <c r="B20" s="306"/>
      <c r="C20" s="19" t="s">
        <v>2</v>
      </c>
      <c r="D20" s="19" t="s">
        <v>3</v>
      </c>
      <c r="E20" s="305" t="s">
        <v>4</v>
      </c>
      <c r="F20" s="307"/>
      <c r="G20" s="306"/>
      <c r="H20" s="305" t="s">
        <v>5</v>
      </c>
      <c r="I20" s="306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s="23" customFormat="1" ht="24" customHeight="1" x14ac:dyDescent="0.2">
      <c r="A21" s="308" t="s">
        <v>76</v>
      </c>
      <c r="B21" s="309"/>
      <c r="C21" s="28" t="s">
        <v>77</v>
      </c>
      <c r="D21" s="29" t="s">
        <v>52</v>
      </c>
      <c r="E21" s="310">
        <v>9780817018238</v>
      </c>
      <c r="F21" s="311"/>
      <c r="G21" s="312"/>
      <c r="H21" s="313"/>
      <c r="I21" s="314"/>
      <c r="J21" s="9">
        <v>17.989999999999998</v>
      </c>
      <c r="K21" s="13"/>
      <c r="L21" s="13"/>
      <c r="M21" s="13"/>
    </row>
    <row r="22" spans="1:13" ht="24" customHeight="1" x14ac:dyDescent="0.2">
      <c r="A22" s="315" t="s">
        <v>78</v>
      </c>
      <c r="B22" s="316"/>
      <c r="C22" s="30" t="s">
        <v>79</v>
      </c>
      <c r="D22" s="31" t="s">
        <v>52</v>
      </c>
      <c r="E22" s="317">
        <v>9780817018184</v>
      </c>
      <c r="F22" s="318"/>
      <c r="G22" s="319"/>
      <c r="H22" s="320"/>
      <c r="I22" s="321"/>
      <c r="J22" s="8">
        <v>19.989999999999998</v>
      </c>
      <c r="K22" s="14"/>
      <c r="L22" s="14"/>
      <c r="M22" s="14"/>
    </row>
  </sheetData>
  <mergeCells count="12">
    <mergeCell ref="A19:M19"/>
    <mergeCell ref="A20:B20"/>
    <mergeCell ref="H20:I20"/>
    <mergeCell ref="G1:M1"/>
    <mergeCell ref="G2:M5"/>
    <mergeCell ref="E20:G20"/>
    <mergeCell ref="A22:B22"/>
    <mergeCell ref="E22:G22"/>
    <mergeCell ref="H22:I22"/>
    <mergeCell ref="A21:B21"/>
    <mergeCell ref="H21:I21"/>
    <mergeCell ref="E21:G21"/>
  </mergeCells>
  <pageMargins left="0.7" right="0.7" top="0.75" bottom="0.75" header="0.3" footer="0.3"/>
  <pageSetup scale="8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E5D7-6031-49A8-A929-9B538013421F}">
  <dimension ref="A1:M36"/>
  <sheetViews>
    <sheetView topLeftCell="A16" zoomScaleNormal="100" workbookViewId="0">
      <selection activeCell="H28" sqref="H28:I28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3:13" s="15" customFormat="1" ht="61.5" customHeight="1" thickBot="1" x14ac:dyDescent="0.35">
      <c r="C1" s="16"/>
      <c r="E1" s="88"/>
      <c r="F1" s="88"/>
      <c r="G1" s="290" t="s">
        <v>113</v>
      </c>
      <c r="H1" s="291"/>
      <c r="I1" s="291"/>
      <c r="J1" s="291"/>
      <c r="K1" s="291"/>
      <c r="L1" s="291"/>
      <c r="M1" s="292"/>
    </row>
    <row r="2" spans="3:13" s="15" customFormat="1" ht="27" customHeight="1" x14ac:dyDescent="0.2">
      <c r="C2" s="16"/>
      <c r="E2" s="7"/>
      <c r="F2" s="7"/>
      <c r="G2" s="333" t="s">
        <v>108</v>
      </c>
      <c r="H2" s="334"/>
      <c r="I2" s="334"/>
      <c r="J2" s="334"/>
      <c r="K2" s="334"/>
      <c r="L2" s="334"/>
      <c r="M2" s="335"/>
    </row>
    <row r="3" spans="3:13" s="15" customFormat="1" x14ac:dyDescent="0.2">
      <c r="C3" s="16"/>
      <c r="D3" s="7"/>
      <c r="E3" s="7"/>
      <c r="F3" s="7"/>
      <c r="G3" s="336"/>
      <c r="H3" s="350"/>
      <c r="I3" s="350"/>
      <c r="J3" s="350"/>
      <c r="K3" s="350"/>
      <c r="L3" s="350"/>
      <c r="M3" s="338"/>
    </row>
    <row r="4" spans="3:13" s="15" customFormat="1" x14ac:dyDescent="0.2">
      <c r="C4" s="16"/>
      <c r="D4" s="7"/>
      <c r="E4" s="7"/>
      <c r="F4" s="7"/>
      <c r="G4" s="336"/>
      <c r="H4" s="350"/>
      <c r="I4" s="350"/>
      <c r="J4" s="350"/>
      <c r="K4" s="350"/>
      <c r="L4" s="350"/>
      <c r="M4" s="338"/>
    </row>
    <row r="5" spans="3:13" s="15" customFormat="1" ht="13.5" thickBot="1" x14ac:dyDescent="0.25">
      <c r="C5" s="16"/>
      <c r="D5" s="7"/>
      <c r="E5" s="7"/>
      <c r="F5" s="7"/>
      <c r="G5" s="347"/>
      <c r="H5" s="348"/>
      <c r="I5" s="348"/>
      <c r="J5" s="348"/>
      <c r="K5" s="348"/>
      <c r="L5" s="348"/>
      <c r="M5" s="349"/>
    </row>
    <row r="6" spans="3:13" s="15" customFormat="1" x14ac:dyDescent="0.2">
      <c r="C6" s="16"/>
      <c r="G6" s="16"/>
      <c r="H6" s="16"/>
      <c r="I6" s="16"/>
    </row>
    <row r="7" spans="3:13" s="15" customFormat="1" x14ac:dyDescent="0.2">
      <c r="C7" s="16"/>
      <c r="G7" s="16"/>
      <c r="H7" s="16"/>
      <c r="I7" s="16"/>
    </row>
    <row r="8" spans="3:13" s="15" customFormat="1" x14ac:dyDescent="0.2">
      <c r="C8" s="16"/>
      <c r="G8" s="16"/>
      <c r="H8" s="16"/>
      <c r="I8" s="16"/>
    </row>
    <row r="9" spans="3:13" s="15" customFormat="1" x14ac:dyDescent="0.2">
      <c r="C9" s="16"/>
      <c r="G9" s="16"/>
      <c r="H9" s="16"/>
      <c r="I9" s="16"/>
    </row>
    <row r="10" spans="3:13" s="15" customFormat="1" x14ac:dyDescent="0.2">
      <c r="C10" s="16"/>
      <c r="G10" s="16"/>
      <c r="H10" s="16"/>
      <c r="I10" s="16"/>
    </row>
    <row r="11" spans="3:13" s="15" customFormat="1" x14ac:dyDescent="0.2">
      <c r="C11" s="16"/>
      <c r="G11" s="16"/>
      <c r="H11" s="16"/>
      <c r="I11" s="16"/>
    </row>
    <row r="12" spans="3:13" s="15" customFormat="1" x14ac:dyDescent="0.2">
      <c r="C12" s="16"/>
      <c r="G12" s="16"/>
      <c r="H12" s="16"/>
      <c r="I12" s="16"/>
    </row>
    <row r="13" spans="3:13" s="15" customFormat="1" x14ac:dyDescent="0.2">
      <c r="C13" s="16"/>
      <c r="G13" s="16"/>
      <c r="H13" s="16"/>
      <c r="I13" s="16"/>
    </row>
    <row r="14" spans="3:13" s="15" customFormat="1" x14ac:dyDescent="0.2">
      <c r="C14" s="16"/>
      <c r="G14" s="16"/>
      <c r="H14" s="16"/>
      <c r="I14" s="16"/>
    </row>
    <row r="15" spans="3:13" s="15" customFormat="1" x14ac:dyDescent="0.2">
      <c r="C15" s="16"/>
      <c r="G15" s="16"/>
      <c r="H15" s="16"/>
      <c r="I15" s="16"/>
    </row>
    <row r="16" spans="3:13" s="15" customFormat="1" x14ac:dyDescent="0.2">
      <c r="C16" s="16"/>
      <c r="G16" s="16"/>
      <c r="H16" s="16"/>
      <c r="I16" s="16"/>
    </row>
    <row r="17" spans="1:13" s="15" customFormat="1" ht="11.25" customHeight="1" x14ac:dyDescent="0.2">
      <c r="C17" s="16"/>
      <c r="G17" s="16"/>
      <c r="H17" s="16"/>
      <c r="I17" s="16"/>
    </row>
    <row r="18" spans="1:13" s="15" customFormat="1" ht="11.25" customHeight="1" x14ac:dyDescent="0.2">
      <c r="C18" s="16"/>
      <c r="G18" s="16"/>
      <c r="H18" s="16"/>
      <c r="I18" s="16"/>
    </row>
    <row r="19" spans="1:13" ht="14.25" customHeight="1" x14ac:dyDescent="0.2">
      <c r="A19" s="302" t="s">
        <v>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</row>
    <row r="20" spans="1:13" ht="29.25" customHeight="1" x14ac:dyDescent="0.2">
      <c r="A20" s="305" t="s">
        <v>1</v>
      </c>
      <c r="B20" s="306"/>
      <c r="C20" s="19" t="s">
        <v>2</v>
      </c>
      <c r="D20" s="19" t="s">
        <v>3</v>
      </c>
      <c r="E20" s="305" t="s">
        <v>4</v>
      </c>
      <c r="F20" s="307"/>
      <c r="G20" s="306"/>
      <c r="H20" s="305" t="s">
        <v>5</v>
      </c>
      <c r="I20" s="306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s="33" customFormat="1" ht="24" customHeight="1" x14ac:dyDescent="0.2">
      <c r="A21" s="308" t="s">
        <v>129</v>
      </c>
      <c r="B21" s="309"/>
      <c r="C21" s="11"/>
      <c r="D21" s="13"/>
      <c r="E21" s="310">
        <v>612978548479</v>
      </c>
      <c r="F21" s="311"/>
      <c r="G21" s="312"/>
      <c r="H21" s="313"/>
      <c r="I21" s="314"/>
      <c r="J21" s="13"/>
      <c r="K21" s="13"/>
      <c r="L21" s="13"/>
      <c r="M21" s="13"/>
    </row>
    <row r="22" spans="1:13" s="33" customFormat="1" ht="24" customHeight="1" x14ac:dyDescent="0.2">
      <c r="A22" s="315" t="s">
        <v>130</v>
      </c>
      <c r="B22" s="316"/>
      <c r="C22" s="12"/>
      <c r="D22" s="14"/>
      <c r="E22" s="317">
        <v>612978548486</v>
      </c>
      <c r="F22" s="318"/>
      <c r="G22" s="319"/>
      <c r="H22" s="320"/>
      <c r="I22" s="321"/>
      <c r="J22" s="14"/>
      <c r="K22" s="14"/>
      <c r="L22" s="14"/>
      <c r="M22" s="14"/>
    </row>
    <row r="23" spans="1:13" s="33" customFormat="1" ht="24" customHeight="1" x14ac:dyDescent="0.2">
      <c r="A23" s="308" t="s">
        <v>131</v>
      </c>
      <c r="B23" s="309"/>
      <c r="C23" s="11"/>
      <c r="D23" s="13"/>
      <c r="E23" s="310">
        <v>612978548493</v>
      </c>
      <c r="F23" s="311"/>
      <c r="G23" s="312"/>
      <c r="H23" s="313"/>
      <c r="I23" s="314"/>
      <c r="J23" s="13"/>
      <c r="K23" s="13"/>
      <c r="L23" s="13"/>
      <c r="M23" s="13"/>
    </row>
    <row r="24" spans="1:13" s="33" customFormat="1" ht="24" customHeight="1" x14ac:dyDescent="0.2">
      <c r="A24" s="315" t="s">
        <v>132</v>
      </c>
      <c r="B24" s="316"/>
      <c r="C24" s="12"/>
      <c r="D24" s="14"/>
      <c r="E24" s="317">
        <v>612978548509</v>
      </c>
      <c r="F24" s="318"/>
      <c r="G24" s="319"/>
      <c r="H24" s="320"/>
      <c r="I24" s="321"/>
      <c r="J24" s="14"/>
      <c r="K24" s="14"/>
      <c r="L24" s="14"/>
      <c r="M24" s="14"/>
    </row>
    <row r="25" spans="1:13" s="33" customFormat="1" ht="24" customHeight="1" x14ac:dyDescent="0.2">
      <c r="A25" s="308" t="s">
        <v>133</v>
      </c>
      <c r="B25" s="309"/>
      <c r="C25" s="11"/>
      <c r="D25" s="13"/>
      <c r="E25" s="310">
        <v>612978548776</v>
      </c>
      <c r="F25" s="311"/>
      <c r="G25" s="312"/>
      <c r="H25" s="313"/>
      <c r="I25" s="314"/>
      <c r="J25" s="13"/>
      <c r="K25" s="13"/>
      <c r="L25" s="13"/>
      <c r="M25" s="13"/>
    </row>
    <row r="26" spans="1:13" s="33" customFormat="1" ht="24" customHeight="1" x14ac:dyDescent="0.2">
      <c r="A26" s="315" t="s">
        <v>134</v>
      </c>
      <c r="B26" s="316"/>
      <c r="C26" s="12"/>
      <c r="D26" s="14"/>
      <c r="E26" s="317">
        <v>612978548783</v>
      </c>
      <c r="F26" s="318"/>
      <c r="G26" s="319"/>
      <c r="H26" s="320"/>
      <c r="I26" s="321"/>
      <c r="J26" s="14"/>
      <c r="K26" s="14"/>
      <c r="L26" s="14"/>
      <c r="M26" s="14"/>
    </row>
    <row r="27" spans="1:13" s="33" customFormat="1" ht="24" customHeight="1" x14ac:dyDescent="0.2">
      <c r="A27" s="308" t="s">
        <v>135</v>
      </c>
      <c r="B27" s="309"/>
      <c r="C27" s="11"/>
      <c r="D27" s="13"/>
      <c r="E27" s="310">
        <v>612978548790</v>
      </c>
      <c r="F27" s="311"/>
      <c r="G27" s="312"/>
      <c r="H27" s="313"/>
      <c r="I27" s="314"/>
      <c r="J27" s="13"/>
      <c r="K27" s="13"/>
      <c r="L27" s="13"/>
      <c r="M27" s="13"/>
    </row>
    <row r="28" spans="1:13" s="33" customFormat="1" ht="24" customHeight="1" x14ac:dyDescent="0.2">
      <c r="A28" s="315" t="s">
        <v>136</v>
      </c>
      <c r="B28" s="316"/>
      <c r="C28" s="12"/>
      <c r="D28" s="14"/>
      <c r="E28" s="317">
        <v>612978548806</v>
      </c>
      <c r="F28" s="318"/>
      <c r="G28" s="319"/>
      <c r="H28" s="320"/>
      <c r="I28" s="321"/>
      <c r="J28" s="14"/>
      <c r="K28" s="14"/>
      <c r="L28" s="14"/>
      <c r="M28" s="14"/>
    </row>
    <row r="29" spans="1:13" s="33" customFormat="1" ht="24" customHeight="1" x14ac:dyDescent="0.2">
      <c r="A29" s="308" t="s">
        <v>137</v>
      </c>
      <c r="B29" s="309"/>
      <c r="C29" s="11"/>
      <c r="D29" s="13"/>
      <c r="E29" s="310">
        <v>612978549933</v>
      </c>
      <c r="F29" s="311"/>
      <c r="G29" s="312"/>
      <c r="H29" s="313"/>
      <c r="I29" s="314"/>
      <c r="J29" s="13"/>
      <c r="K29" s="13"/>
      <c r="L29" s="13"/>
      <c r="M29" s="13"/>
    </row>
    <row r="30" spans="1:13" s="33" customFormat="1" ht="24" customHeight="1" x14ac:dyDescent="0.2">
      <c r="A30" s="315" t="s">
        <v>138</v>
      </c>
      <c r="B30" s="316"/>
      <c r="C30" s="12"/>
      <c r="D30" s="14"/>
      <c r="E30" s="317">
        <v>612978549940</v>
      </c>
      <c r="F30" s="318"/>
      <c r="G30" s="319"/>
      <c r="H30" s="320"/>
      <c r="I30" s="321"/>
      <c r="J30" s="14"/>
      <c r="K30" s="14"/>
      <c r="L30" s="14"/>
      <c r="M30" s="14"/>
    </row>
    <row r="31" spans="1:13" s="33" customFormat="1" ht="24" customHeight="1" x14ac:dyDescent="0.2">
      <c r="A31" s="308" t="s">
        <v>139</v>
      </c>
      <c r="B31" s="309"/>
      <c r="C31" s="11"/>
      <c r="D31" s="13"/>
      <c r="E31" s="310">
        <v>612978549957</v>
      </c>
      <c r="F31" s="311"/>
      <c r="G31" s="312"/>
      <c r="H31" s="313"/>
      <c r="I31" s="314"/>
      <c r="J31" s="13"/>
      <c r="K31" s="13"/>
      <c r="L31" s="13"/>
      <c r="M31" s="13"/>
    </row>
    <row r="32" spans="1:13" s="33" customFormat="1" ht="24" customHeight="1" x14ac:dyDescent="0.2">
      <c r="A32" s="315" t="s">
        <v>140</v>
      </c>
      <c r="B32" s="316"/>
      <c r="C32" s="12"/>
      <c r="D32" s="14"/>
      <c r="E32" s="317">
        <v>612978549964</v>
      </c>
      <c r="F32" s="318"/>
      <c r="G32" s="319"/>
      <c r="H32" s="320"/>
      <c r="I32" s="321"/>
      <c r="J32" s="14"/>
      <c r="K32" s="14"/>
      <c r="L32" s="14"/>
      <c r="M32" s="14"/>
    </row>
    <row r="33" spans="1:13" s="33" customFormat="1" ht="24" customHeight="1" x14ac:dyDescent="0.2">
      <c r="A33" s="308" t="s">
        <v>141</v>
      </c>
      <c r="B33" s="309"/>
      <c r="C33" s="11"/>
      <c r="D33" s="13"/>
      <c r="E33" s="310">
        <v>612978550175</v>
      </c>
      <c r="F33" s="311"/>
      <c r="G33" s="312"/>
      <c r="H33" s="313"/>
      <c r="I33" s="314"/>
      <c r="J33" s="13"/>
      <c r="K33" s="13"/>
      <c r="L33" s="13"/>
      <c r="M33" s="13"/>
    </row>
    <row r="34" spans="1:13" s="33" customFormat="1" ht="24" customHeight="1" x14ac:dyDescent="0.2">
      <c r="A34" s="315" t="s">
        <v>142</v>
      </c>
      <c r="B34" s="316"/>
      <c r="C34" s="12"/>
      <c r="D34" s="14"/>
      <c r="E34" s="317">
        <v>612978550182</v>
      </c>
      <c r="F34" s="318"/>
      <c r="G34" s="319"/>
      <c r="H34" s="320"/>
      <c r="I34" s="321"/>
      <c r="J34" s="14"/>
      <c r="K34" s="14"/>
      <c r="L34" s="14"/>
      <c r="M34" s="14"/>
    </row>
    <row r="35" spans="1:13" s="33" customFormat="1" ht="24" customHeight="1" x14ac:dyDescent="0.2">
      <c r="A35" s="308" t="s">
        <v>143</v>
      </c>
      <c r="B35" s="309"/>
      <c r="C35" s="11"/>
      <c r="D35" s="13"/>
      <c r="E35" s="310">
        <v>612978550199</v>
      </c>
      <c r="F35" s="311"/>
      <c r="G35" s="312"/>
      <c r="H35" s="313"/>
      <c r="I35" s="314"/>
      <c r="J35" s="13"/>
      <c r="K35" s="13"/>
      <c r="L35" s="13"/>
      <c r="M35" s="13"/>
    </row>
    <row r="36" spans="1:13" s="33" customFormat="1" ht="24" customHeight="1" x14ac:dyDescent="0.2">
      <c r="A36" s="315" t="s">
        <v>144</v>
      </c>
      <c r="B36" s="316"/>
      <c r="C36" s="12"/>
      <c r="D36" s="14"/>
      <c r="E36" s="317">
        <v>612978550205</v>
      </c>
      <c r="F36" s="318"/>
      <c r="G36" s="319"/>
      <c r="H36" s="320"/>
      <c r="I36" s="321"/>
      <c r="J36" s="14"/>
      <c r="K36" s="14"/>
      <c r="L36" s="14"/>
      <c r="M36" s="14"/>
    </row>
  </sheetData>
  <mergeCells count="54">
    <mergeCell ref="A35:B35"/>
    <mergeCell ref="E35:G35"/>
    <mergeCell ref="H35:I35"/>
    <mergeCell ref="A36:B36"/>
    <mergeCell ref="E36:G36"/>
    <mergeCell ref="H36:I36"/>
    <mergeCell ref="A33:B33"/>
    <mergeCell ref="E33:G33"/>
    <mergeCell ref="H33:I33"/>
    <mergeCell ref="A34:B34"/>
    <mergeCell ref="E34:G34"/>
    <mergeCell ref="H34:I34"/>
    <mergeCell ref="A31:B31"/>
    <mergeCell ref="E31:G31"/>
    <mergeCell ref="H31:I31"/>
    <mergeCell ref="A32:B32"/>
    <mergeCell ref="E32:G32"/>
    <mergeCell ref="H32:I32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5:B25"/>
    <mergeCell ref="E25:G25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A21:B21"/>
    <mergeCell ref="E21:G21"/>
    <mergeCell ref="H21:I21"/>
    <mergeCell ref="A22:B22"/>
    <mergeCell ref="E22:G22"/>
    <mergeCell ref="H22:I22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F35-DB7B-41CE-A576-1C0B77CCAFC8}">
  <sheetPr>
    <pageSetUpPr fitToPage="1"/>
  </sheetPr>
  <dimension ref="A1:M21"/>
  <sheetViews>
    <sheetView workbookViewId="0">
      <selection activeCell="I25" sqref="I25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2:13" s="15" customFormat="1" ht="57" customHeight="1" thickBot="1" x14ac:dyDescent="0.35">
      <c r="B1" s="16"/>
      <c r="C1" s="17"/>
      <c r="D1" s="2"/>
      <c r="E1" s="2"/>
      <c r="G1" s="290" t="s">
        <v>112</v>
      </c>
      <c r="H1" s="291"/>
      <c r="I1" s="291"/>
      <c r="J1" s="291"/>
      <c r="K1" s="291"/>
      <c r="L1" s="291"/>
      <c r="M1" s="292"/>
    </row>
    <row r="2" spans="2:13" s="15" customFormat="1" ht="13.15" customHeight="1" x14ac:dyDescent="0.2">
      <c r="B2" s="16"/>
      <c r="D2" s="7"/>
      <c r="E2" s="7"/>
      <c r="G2" s="333" t="s">
        <v>109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7"/>
      <c r="E3" s="7"/>
      <c r="F3" s="7"/>
      <c r="G3" s="336"/>
      <c r="H3" s="350"/>
      <c r="I3" s="350"/>
      <c r="J3" s="350"/>
      <c r="K3" s="350"/>
      <c r="L3" s="350"/>
      <c r="M3" s="338"/>
    </row>
    <row r="4" spans="2:13" s="15" customFormat="1" x14ac:dyDescent="0.2">
      <c r="B4" s="16"/>
      <c r="D4" s="7"/>
      <c r="E4" s="7"/>
      <c r="F4" s="7"/>
      <c r="G4" s="336"/>
      <c r="H4" s="350"/>
      <c r="I4" s="350"/>
      <c r="J4" s="350"/>
      <c r="K4" s="350"/>
      <c r="L4" s="350"/>
      <c r="M4" s="338"/>
    </row>
    <row r="5" spans="2:13" s="15" customFormat="1" ht="13.5" thickBot="1" x14ac:dyDescent="0.25">
      <c r="B5" s="16"/>
      <c r="D5" s="7"/>
      <c r="E5" s="7"/>
      <c r="F5" s="7"/>
      <c r="G5" s="347"/>
      <c r="H5" s="348"/>
      <c r="I5" s="348"/>
      <c r="J5" s="348"/>
      <c r="K5" s="348"/>
      <c r="L5" s="348"/>
      <c r="M5" s="349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ht="14.25" customHeight="1" x14ac:dyDescent="0.2">
      <c r="A18" s="302" t="s">
        <v>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1:13" ht="25.5" customHeight="1" x14ac:dyDescent="0.2">
      <c r="A19" s="305" t="s">
        <v>1</v>
      </c>
      <c r="B19" s="306"/>
      <c r="C19" s="19" t="s">
        <v>2</v>
      </c>
      <c r="D19" s="19" t="s">
        <v>3</v>
      </c>
      <c r="E19" s="305" t="s">
        <v>4</v>
      </c>
      <c r="F19" s="307"/>
      <c r="G19" s="306"/>
      <c r="H19" s="305" t="s">
        <v>5</v>
      </c>
      <c r="I19" s="306"/>
      <c r="J19" s="19" t="s">
        <v>6</v>
      </c>
      <c r="K19" s="19" t="s">
        <v>7</v>
      </c>
      <c r="L19" s="19" t="s">
        <v>8</v>
      </c>
      <c r="M19" s="19" t="s">
        <v>9</v>
      </c>
    </row>
    <row r="20" spans="1:13" ht="24" customHeight="1" x14ac:dyDescent="0.2">
      <c r="A20" s="308" t="s">
        <v>127</v>
      </c>
      <c r="B20" s="309"/>
      <c r="C20" s="28" t="s">
        <v>128</v>
      </c>
      <c r="D20" s="29" t="s">
        <v>52</v>
      </c>
      <c r="E20" s="310">
        <v>9780825446689</v>
      </c>
      <c r="F20" s="311"/>
      <c r="G20" s="312"/>
      <c r="H20" s="313"/>
      <c r="I20" s="314"/>
      <c r="J20" s="9">
        <v>15.99</v>
      </c>
      <c r="K20" s="13"/>
      <c r="L20" s="13"/>
      <c r="M20" s="13"/>
    </row>
    <row r="21" spans="1:13" ht="27" customHeight="1" x14ac:dyDescent="0.2"/>
  </sheetData>
  <mergeCells count="9">
    <mergeCell ref="A20:B20"/>
    <mergeCell ref="E20:G20"/>
    <mergeCell ref="H20:I20"/>
    <mergeCell ref="G1:M1"/>
    <mergeCell ref="G2:M5"/>
    <mergeCell ref="A18:M18"/>
    <mergeCell ref="A19:B19"/>
    <mergeCell ref="E19:G19"/>
    <mergeCell ref="H19:I19"/>
  </mergeCells>
  <pageMargins left="0.7" right="0.7" top="0.75" bottom="0.75" header="0.3" footer="0.3"/>
  <pageSetup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1ABB-3901-4AB2-8397-6BB395591FB3}">
  <sheetPr>
    <pageSetUpPr fitToPage="1"/>
  </sheetPr>
  <dimension ref="A1:M22"/>
  <sheetViews>
    <sheetView workbookViewId="0">
      <selection activeCell="A19" sqref="A19:XFD19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15" customFormat="1" ht="61.5" customHeight="1" thickBot="1" x14ac:dyDescent="0.35">
      <c r="B1" s="16"/>
      <c r="C1" s="17"/>
      <c r="D1" s="2"/>
      <c r="E1" s="2"/>
      <c r="F1" s="2"/>
      <c r="G1" s="290" t="s">
        <v>46</v>
      </c>
      <c r="H1" s="291"/>
      <c r="I1" s="291"/>
      <c r="J1" s="291"/>
      <c r="K1" s="291"/>
      <c r="L1" s="291"/>
      <c r="M1" s="292"/>
    </row>
    <row r="2" spans="2:13" s="15" customFormat="1" ht="27" customHeight="1" x14ac:dyDescent="0.2">
      <c r="B2" s="16"/>
      <c r="D2" s="7"/>
      <c r="E2" s="7"/>
      <c r="F2" s="7"/>
      <c r="G2" s="333" t="s">
        <v>13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7"/>
      <c r="E3" s="7"/>
      <c r="F3" s="7"/>
      <c r="G3" s="336"/>
      <c r="H3" s="337"/>
      <c r="I3" s="337"/>
      <c r="J3" s="337"/>
      <c r="K3" s="337"/>
      <c r="L3" s="337"/>
      <c r="M3" s="338"/>
    </row>
    <row r="4" spans="2:13" s="15" customFormat="1" ht="13.5" thickBot="1" x14ac:dyDescent="0.25">
      <c r="B4" s="16"/>
      <c r="D4" s="7"/>
      <c r="E4" s="7"/>
      <c r="F4" s="7"/>
      <c r="G4" s="347"/>
      <c r="H4" s="348"/>
      <c r="I4" s="348"/>
      <c r="J4" s="348"/>
      <c r="K4" s="348"/>
      <c r="L4" s="348"/>
      <c r="M4" s="349"/>
    </row>
    <row r="5" spans="2:13" s="15" customFormat="1" x14ac:dyDescent="0.2">
      <c r="B5" s="16"/>
      <c r="G5" s="16"/>
      <c r="H5" s="16"/>
      <c r="I5" s="16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ht="14.25" customHeight="1" x14ac:dyDescent="0.2">
      <c r="A17" s="302" t="s">
        <v>0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4"/>
    </row>
    <row r="18" spans="1:13" ht="29.25" customHeight="1" x14ac:dyDescent="0.2">
      <c r="A18" s="305" t="s">
        <v>1</v>
      </c>
      <c r="B18" s="306"/>
      <c r="C18" s="19" t="s">
        <v>2</v>
      </c>
      <c r="D18" s="19" t="s">
        <v>3</v>
      </c>
      <c r="E18" s="305" t="s">
        <v>4</v>
      </c>
      <c r="F18" s="307"/>
      <c r="G18" s="306"/>
      <c r="H18" s="305" t="s">
        <v>5</v>
      </c>
      <c r="I18" s="306"/>
      <c r="J18" s="19" t="s">
        <v>6</v>
      </c>
      <c r="K18" s="19" t="s">
        <v>7</v>
      </c>
      <c r="L18" s="19" t="s">
        <v>8</v>
      </c>
      <c r="M18" s="19" t="s">
        <v>9</v>
      </c>
    </row>
    <row r="19" spans="1:13" s="23" customFormat="1" ht="24" customHeight="1" x14ac:dyDescent="0.2">
      <c r="A19" s="308" t="s">
        <v>80</v>
      </c>
      <c r="B19" s="309"/>
      <c r="C19" s="28" t="s">
        <v>81</v>
      </c>
      <c r="D19" s="29" t="s">
        <v>52</v>
      </c>
      <c r="E19" s="310">
        <v>9780802412706</v>
      </c>
      <c r="F19" s="311"/>
      <c r="G19" s="312"/>
      <c r="H19" s="313"/>
      <c r="I19" s="314"/>
      <c r="J19" s="9">
        <v>15.99</v>
      </c>
      <c r="K19" s="13"/>
      <c r="L19" s="13"/>
      <c r="M19" s="13"/>
    </row>
    <row r="20" spans="1:13" s="23" customFormat="1" ht="24" customHeight="1" x14ac:dyDescent="0.2">
      <c r="A20" s="315" t="s">
        <v>82</v>
      </c>
      <c r="B20" s="316"/>
      <c r="C20" s="30" t="s">
        <v>83</v>
      </c>
      <c r="D20" s="31" t="s">
        <v>52</v>
      </c>
      <c r="E20" s="317">
        <v>9780802412850</v>
      </c>
      <c r="F20" s="318"/>
      <c r="G20" s="319"/>
      <c r="H20" s="320"/>
      <c r="I20" s="321"/>
      <c r="J20" s="8">
        <v>15.99</v>
      </c>
      <c r="K20" s="14"/>
      <c r="L20" s="14"/>
      <c r="M20" s="14"/>
    </row>
    <row r="21" spans="1:13" ht="24" customHeight="1" x14ac:dyDescent="0.2">
      <c r="A21" s="308" t="s">
        <v>84</v>
      </c>
      <c r="B21" s="309"/>
      <c r="C21" s="28" t="s">
        <v>81</v>
      </c>
      <c r="D21" s="29" t="s">
        <v>52</v>
      </c>
      <c r="E21" s="310">
        <v>9780802422682</v>
      </c>
      <c r="F21" s="311"/>
      <c r="G21" s="312"/>
      <c r="H21" s="313"/>
      <c r="I21" s="314"/>
      <c r="J21" s="9">
        <v>9.99</v>
      </c>
      <c r="K21" s="13"/>
      <c r="L21" s="13"/>
      <c r="M21" s="13"/>
    </row>
    <row r="22" spans="1:13" ht="24" customHeight="1" x14ac:dyDescent="0.2">
      <c r="A22" s="315" t="s">
        <v>85</v>
      </c>
      <c r="B22" s="316"/>
      <c r="C22" s="30" t="s">
        <v>86</v>
      </c>
      <c r="D22" s="31" t="s">
        <v>52</v>
      </c>
      <c r="E22" s="317">
        <v>9780802418562</v>
      </c>
      <c r="F22" s="318"/>
      <c r="G22" s="319"/>
      <c r="H22" s="320"/>
      <c r="I22" s="321"/>
      <c r="J22" s="8">
        <v>15.99</v>
      </c>
      <c r="K22" s="14"/>
      <c r="L22" s="14"/>
      <c r="M22" s="14"/>
    </row>
  </sheetData>
  <mergeCells count="18">
    <mergeCell ref="G1:M1"/>
    <mergeCell ref="G2:M4"/>
    <mergeCell ref="E18:G18"/>
    <mergeCell ref="E19:G19"/>
    <mergeCell ref="E20:G20"/>
    <mergeCell ref="A17:M17"/>
    <mergeCell ref="A18:B18"/>
    <mergeCell ref="H18:I18"/>
    <mergeCell ref="A19:B19"/>
    <mergeCell ref="H19:I19"/>
    <mergeCell ref="A20:B20"/>
    <mergeCell ref="H20:I20"/>
    <mergeCell ref="A21:B21"/>
    <mergeCell ref="E21:G21"/>
    <mergeCell ref="H21:I21"/>
    <mergeCell ref="A22:B22"/>
    <mergeCell ref="E22:G22"/>
    <mergeCell ref="H22:I22"/>
  </mergeCells>
  <pageMargins left="0.7" right="0.7" top="0.75" bottom="0.75" header="0.3" footer="0.3"/>
  <pageSetup scale="8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A65D-9D23-40B4-9DDF-D7DE23FE541D}">
  <dimension ref="A1:M34"/>
  <sheetViews>
    <sheetView workbookViewId="0">
      <selection activeCell="J26" sqref="J26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5" width="2.5" style="10" customWidth="1"/>
    <col min="16" max="16384" width="9.33203125" style="10"/>
  </cols>
  <sheetData>
    <row r="1" spans="2:13" s="15" customFormat="1" ht="61.5" customHeight="1" thickBot="1" x14ac:dyDescent="0.35">
      <c r="B1" s="16"/>
      <c r="C1" s="17"/>
      <c r="D1" s="2"/>
      <c r="E1" s="2"/>
      <c r="F1" s="2"/>
      <c r="G1" s="290" t="s">
        <v>111</v>
      </c>
      <c r="H1" s="291"/>
      <c r="I1" s="291"/>
      <c r="J1" s="291"/>
      <c r="K1" s="291"/>
      <c r="L1" s="291"/>
      <c r="M1" s="292"/>
    </row>
    <row r="2" spans="2:13" s="15" customFormat="1" ht="27" customHeight="1" x14ac:dyDescent="0.2">
      <c r="B2" s="16"/>
      <c r="D2" s="7"/>
      <c r="E2" s="7"/>
      <c r="F2" s="7"/>
      <c r="G2" s="333" t="s">
        <v>110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7"/>
      <c r="E3" s="7"/>
      <c r="F3" s="7"/>
      <c r="G3" s="336"/>
      <c r="H3" s="350"/>
      <c r="I3" s="350"/>
      <c r="J3" s="350"/>
      <c r="K3" s="350"/>
      <c r="L3" s="350"/>
      <c r="M3" s="338"/>
    </row>
    <row r="4" spans="2:13" s="15" customFormat="1" ht="13.5" thickBot="1" x14ac:dyDescent="0.25">
      <c r="B4" s="16"/>
      <c r="D4" s="7"/>
      <c r="E4" s="7"/>
      <c r="F4" s="7"/>
      <c r="G4" s="347"/>
      <c r="H4" s="348"/>
      <c r="I4" s="348"/>
      <c r="J4" s="348"/>
      <c r="K4" s="348"/>
      <c r="L4" s="348"/>
      <c r="M4" s="349"/>
    </row>
    <row r="5" spans="2:13" s="15" customFormat="1" x14ac:dyDescent="0.2">
      <c r="B5" s="16"/>
      <c r="D5" s="7"/>
      <c r="E5" s="7"/>
      <c r="F5" s="7"/>
      <c r="G5" s="7"/>
      <c r="H5" s="7"/>
      <c r="I5" s="7"/>
      <c r="J5" s="7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s="15" customFormat="1" x14ac:dyDescent="0.2">
      <c r="B18" s="16"/>
      <c r="G18" s="16"/>
      <c r="H18" s="16"/>
      <c r="I18" s="16"/>
    </row>
    <row r="19" spans="1:13" s="15" customFormat="1" x14ac:dyDescent="0.2">
      <c r="B19" s="16"/>
      <c r="G19" s="16"/>
      <c r="H19" s="16"/>
      <c r="I19" s="16"/>
    </row>
    <row r="20" spans="1:13" s="15" customFormat="1" x14ac:dyDescent="0.2">
      <c r="B20" s="16"/>
      <c r="G20" s="16"/>
      <c r="H20" s="16"/>
      <c r="I20" s="16"/>
    </row>
    <row r="21" spans="1:13" s="15" customFormat="1" x14ac:dyDescent="0.2">
      <c r="B21" s="16"/>
      <c r="G21" s="16"/>
      <c r="H21" s="16"/>
      <c r="I21" s="16"/>
    </row>
    <row r="22" spans="1:13" s="15" customFormat="1" x14ac:dyDescent="0.2">
      <c r="B22" s="16"/>
      <c r="G22" s="16"/>
      <c r="H22" s="16"/>
      <c r="I22" s="16"/>
    </row>
    <row r="23" spans="1:13" ht="14.25" customHeight="1" x14ac:dyDescent="0.2">
      <c r="A23" s="302" t="s">
        <v>0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4"/>
    </row>
    <row r="24" spans="1:13" ht="29.25" customHeight="1" x14ac:dyDescent="0.2">
      <c r="A24" s="305" t="s">
        <v>1</v>
      </c>
      <c r="B24" s="306"/>
      <c r="C24" s="19" t="s">
        <v>2</v>
      </c>
      <c r="D24" s="19" t="s">
        <v>3</v>
      </c>
      <c r="E24" s="305" t="s">
        <v>4</v>
      </c>
      <c r="F24" s="307"/>
      <c r="G24" s="306"/>
      <c r="H24" s="305" t="s">
        <v>5</v>
      </c>
      <c r="I24" s="306"/>
      <c r="J24" s="19" t="s">
        <v>6</v>
      </c>
      <c r="K24" s="19" t="s">
        <v>7</v>
      </c>
      <c r="L24" s="19" t="s">
        <v>8</v>
      </c>
      <c r="M24" s="19" t="s">
        <v>9</v>
      </c>
    </row>
    <row r="25" spans="1:13" s="23" customFormat="1" ht="24" customHeight="1" x14ac:dyDescent="0.2">
      <c r="A25" s="308" t="s">
        <v>117</v>
      </c>
      <c r="B25" s="309"/>
      <c r="C25" s="13"/>
      <c r="D25" s="13"/>
      <c r="E25" s="310">
        <v>656200469057</v>
      </c>
      <c r="F25" s="311"/>
      <c r="G25" s="312"/>
      <c r="H25" s="313"/>
      <c r="I25" s="314"/>
      <c r="J25" s="9">
        <v>6.99</v>
      </c>
      <c r="K25" s="13"/>
      <c r="L25" s="13"/>
      <c r="M25" s="13"/>
    </row>
    <row r="26" spans="1:13" s="23" customFormat="1" ht="24" customHeight="1" x14ac:dyDescent="0.2">
      <c r="A26" s="315" t="s">
        <v>118</v>
      </c>
      <c r="B26" s="316"/>
      <c r="C26" s="14"/>
      <c r="D26" s="14"/>
      <c r="E26" s="317">
        <v>656200469200</v>
      </c>
      <c r="F26" s="318"/>
      <c r="G26" s="319"/>
      <c r="H26" s="320"/>
      <c r="I26" s="321"/>
      <c r="J26" s="8">
        <v>3.99</v>
      </c>
      <c r="K26" s="14"/>
      <c r="L26" s="14"/>
      <c r="M26" s="14"/>
    </row>
    <row r="27" spans="1:13" ht="24" customHeight="1" x14ac:dyDescent="0.2">
      <c r="A27" s="308" t="s">
        <v>119</v>
      </c>
      <c r="B27" s="309"/>
      <c r="C27" s="13"/>
      <c r="D27" s="13"/>
      <c r="E27" s="310">
        <v>656200469163</v>
      </c>
      <c r="F27" s="311"/>
      <c r="G27" s="312"/>
      <c r="H27" s="313"/>
      <c r="I27" s="314"/>
      <c r="J27" s="9">
        <v>5.99</v>
      </c>
      <c r="K27" s="13"/>
      <c r="L27" s="13"/>
      <c r="M27" s="13"/>
    </row>
    <row r="28" spans="1:13" ht="24" customHeight="1" x14ac:dyDescent="0.2">
      <c r="A28" s="315" t="s">
        <v>120</v>
      </c>
      <c r="B28" s="316"/>
      <c r="C28" s="14"/>
      <c r="D28" s="14"/>
      <c r="E28" s="317">
        <v>656200469286</v>
      </c>
      <c r="F28" s="318"/>
      <c r="G28" s="319"/>
      <c r="H28" s="320"/>
      <c r="I28" s="321"/>
      <c r="J28" s="8">
        <v>10.99</v>
      </c>
      <c r="K28" s="14"/>
      <c r="L28" s="14"/>
      <c r="M28" s="14"/>
    </row>
    <row r="29" spans="1:13" ht="24" customHeight="1" x14ac:dyDescent="0.2">
      <c r="A29" s="308" t="s">
        <v>121</v>
      </c>
      <c r="B29" s="309"/>
      <c r="C29" s="13"/>
      <c r="D29" s="13"/>
      <c r="E29" s="310">
        <v>656200469255</v>
      </c>
      <c r="F29" s="311"/>
      <c r="G29" s="312"/>
      <c r="H29" s="313"/>
      <c r="I29" s="314"/>
      <c r="J29" s="9">
        <v>19.989999999999998</v>
      </c>
      <c r="K29" s="13"/>
      <c r="L29" s="13"/>
      <c r="M29" s="13"/>
    </row>
    <row r="30" spans="1:13" ht="24" customHeight="1" x14ac:dyDescent="0.2">
      <c r="A30" s="315" t="s">
        <v>122</v>
      </c>
      <c r="B30" s="316"/>
      <c r="C30" s="14"/>
      <c r="D30" s="14"/>
      <c r="E30" s="317">
        <v>656200469309</v>
      </c>
      <c r="F30" s="318"/>
      <c r="G30" s="319"/>
      <c r="H30" s="320"/>
      <c r="I30" s="321"/>
      <c r="J30" s="8">
        <v>6.99</v>
      </c>
      <c r="K30" s="14"/>
      <c r="L30" s="14"/>
      <c r="M30" s="14"/>
    </row>
    <row r="31" spans="1:13" ht="24" customHeight="1" x14ac:dyDescent="0.2">
      <c r="A31" s="308" t="s">
        <v>123</v>
      </c>
      <c r="B31" s="309"/>
      <c r="C31" s="13"/>
      <c r="D31" s="13"/>
      <c r="E31" s="310">
        <v>656200420843</v>
      </c>
      <c r="F31" s="311"/>
      <c r="G31" s="312"/>
      <c r="H31" s="313"/>
      <c r="I31" s="314"/>
      <c r="J31" s="9">
        <v>7.99</v>
      </c>
      <c r="K31" s="13"/>
      <c r="L31" s="13"/>
      <c r="M31" s="13"/>
    </row>
    <row r="32" spans="1:13" ht="24" customHeight="1" x14ac:dyDescent="0.2">
      <c r="A32" s="315" t="s">
        <v>124</v>
      </c>
      <c r="B32" s="316"/>
      <c r="C32" s="14"/>
      <c r="D32" s="14"/>
      <c r="E32" s="317">
        <v>656200420850</v>
      </c>
      <c r="F32" s="318"/>
      <c r="G32" s="319"/>
      <c r="H32" s="320"/>
      <c r="I32" s="321"/>
      <c r="J32" s="8">
        <v>7.99</v>
      </c>
      <c r="K32" s="14"/>
      <c r="L32" s="14"/>
      <c r="M32" s="14"/>
    </row>
    <row r="33" spans="1:13" ht="24" customHeight="1" x14ac:dyDescent="0.2">
      <c r="A33" s="308" t="s">
        <v>125</v>
      </c>
      <c r="B33" s="309"/>
      <c r="C33" s="13"/>
      <c r="D33" s="13"/>
      <c r="E33" s="310">
        <v>656200420805</v>
      </c>
      <c r="F33" s="311"/>
      <c r="G33" s="312"/>
      <c r="H33" s="313"/>
      <c r="I33" s="314"/>
      <c r="J33" s="9">
        <v>7.99</v>
      </c>
      <c r="K33" s="13"/>
      <c r="L33" s="13"/>
      <c r="M33" s="13"/>
    </row>
    <row r="34" spans="1:13" ht="24" customHeight="1" x14ac:dyDescent="0.2">
      <c r="A34" s="315" t="s">
        <v>126</v>
      </c>
      <c r="B34" s="316"/>
      <c r="C34" s="14"/>
      <c r="D34" s="14"/>
      <c r="E34" s="317">
        <v>656200420812</v>
      </c>
      <c r="F34" s="318"/>
      <c r="G34" s="319"/>
      <c r="H34" s="320"/>
      <c r="I34" s="321"/>
      <c r="J34" s="8">
        <v>7.99</v>
      </c>
      <c r="K34" s="14"/>
      <c r="L34" s="14"/>
      <c r="M34" s="14"/>
    </row>
  </sheetData>
  <mergeCells count="36">
    <mergeCell ref="A33:B33"/>
    <mergeCell ref="E33:G33"/>
    <mergeCell ref="H33:I33"/>
    <mergeCell ref="A34:B34"/>
    <mergeCell ref="E34:G34"/>
    <mergeCell ref="H34:I34"/>
    <mergeCell ref="A31:B31"/>
    <mergeCell ref="E31:G31"/>
    <mergeCell ref="H31:I31"/>
    <mergeCell ref="A32:B32"/>
    <mergeCell ref="E32:G32"/>
    <mergeCell ref="H32:I32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5:B25"/>
    <mergeCell ref="E25:G25"/>
    <mergeCell ref="H25:I25"/>
    <mergeCell ref="A26:B26"/>
    <mergeCell ref="E26:G26"/>
    <mergeCell ref="H26:I26"/>
    <mergeCell ref="G1:M1"/>
    <mergeCell ref="G2:M4"/>
    <mergeCell ref="A23:M23"/>
    <mergeCell ref="A24:B24"/>
    <mergeCell ref="E24:G24"/>
    <mergeCell ref="H24:I24"/>
  </mergeCells>
  <pageMargins left="0.7" right="0.7" top="0.75" bottom="0.75" header="0.3" footer="0.3"/>
  <pageSetup scale="8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C3BF-3C06-44E0-B594-CB603F6A826D}">
  <sheetPr>
    <pageSetUpPr fitToPage="1"/>
  </sheetPr>
  <dimension ref="A1:M47"/>
  <sheetViews>
    <sheetView topLeftCell="A10" workbookViewId="0"/>
  </sheetViews>
  <sheetFormatPr defaultRowHeight="15" x14ac:dyDescent="0.25"/>
  <cols>
    <col min="1" max="1" width="21.1640625" style="211" customWidth="1"/>
    <col min="2" max="2" width="11.33203125" style="211" customWidth="1"/>
    <col min="3" max="3" width="65.5" style="211" customWidth="1"/>
    <col min="4" max="4" width="29" style="211" customWidth="1"/>
    <col min="5" max="5" width="9.33203125" style="211"/>
    <col min="6" max="6" width="23.83203125" style="211" bestFit="1" customWidth="1"/>
    <col min="7" max="7" width="20.33203125" style="211" customWidth="1"/>
    <col min="8" max="8" width="11.5" style="211" customWidth="1"/>
    <col min="9" max="9" width="13.1640625" style="211" customWidth="1"/>
    <col min="10" max="10" width="16" style="211" bestFit="1" customWidth="1"/>
    <col min="11" max="11" width="12.5" style="211" bestFit="1" customWidth="1"/>
    <col min="12" max="12" width="19.5" style="163" bestFit="1" customWidth="1"/>
    <col min="13" max="13" width="9.33203125" style="163"/>
    <col min="14" max="16384" width="9.33203125" style="211"/>
  </cols>
  <sheetData>
    <row r="1" spans="1:12" ht="26.25" x14ac:dyDescent="0.4">
      <c r="A1" s="157"/>
      <c r="B1" s="158" t="s">
        <v>229</v>
      </c>
      <c r="C1" s="159"/>
      <c r="D1" s="160"/>
      <c r="E1" s="161"/>
      <c r="F1" s="159"/>
      <c r="G1" s="159"/>
      <c r="H1" s="159"/>
      <c r="I1" s="159"/>
      <c r="J1" s="160"/>
      <c r="K1" s="159"/>
      <c r="L1" s="162"/>
    </row>
    <row r="2" spans="1:12" ht="23.25" x14ac:dyDescent="0.25">
      <c r="A2" s="164"/>
      <c r="B2" s="165"/>
      <c r="C2" s="165"/>
      <c r="D2" s="165"/>
      <c r="E2" s="166" t="s">
        <v>230</v>
      </c>
      <c r="F2" s="165"/>
      <c r="G2" s="165"/>
      <c r="H2" s="165"/>
      <c r="I2" s="165"/>
      <c r="J2" s="165"/>
      <c r="K2" s="165"/>
      <c r="L2" s="167"/>
    </row>
    <row r="3" spans="1:12" x14ac:dyDescent="0.25">
      <c r="A3" s="375"/>
      <c r="B3" s="376"/>
      <c r="C3" s="168"/>
      <c r="D3" s="169"/>
      <c r="E3" s="170"/>
      <c r="F3" s="169"/>
      <c r="G3" s="169"/>
      <c r="H3" s="170"/>
      <c r="I3" s="169"/>
      <c r="J3" s="169"/>
      <c r="K3" s="170"/>
      <c r="L3" s="171"/>
    </row>
    <row r="4" spans="1:12" ht="15.75" x14ac:dyDescent="0.25">
      <c r="A4" s="373" t="s">
        <v>23</v>
      </c>
      <c r="B4" s="374"/>
      <c r="C4" s="172"/>
      <c r="D4" s="169"/>
      <c r="E4" s="377" t="s">
        <v>231</v>
      </c>
      <c r="F4" s="378"/>
      <c r="G4" s="378"/>
      <c r="H4" s="378"/>
      <c r="I4" s="378"/>
      <c r="J4" s="378"/>
      <c r="K4" s="379"/>
      <c r="L4" s="171"/>
    </row>
    <row r="5" spans="1:12" ht="15.75" x14ac:dyDescent="0.25">
      <c r="A5" s="373" t="s">
        <v>24</v>
      </c>
      <c r="B5" s="374"/>
      <c r="C5" s="172"/>
      <c r="D5" s="169"/>
      <c r="E5" s="380"/>
      <c r="F5" s="381"/>
      <c r="G5" s="381"/>
      <c r="H5" s="381"/>
      <c r="I5" s="381"/>
      <c r="J5" s="381"/>
      <c r="K5" s="382"/>
      <c r="L5" s="171"/>
    </row>
    <row r="6" spans="1:12" ht="15.75" x14ac:dyDescent="0.25">
      <c r="A6" s="373" t="s">
        <v>27</v>
      </c>
      <c r="B6" s="374"/>
      <c r="C6" s="172"/>
      <c r="D6" s="169"/>
      <c r="E6" s="380"/>
      <c r="F6" s="381"/>
      <c r="G6" s="381"/>
      <c r="H6" s="381"/>
      <c r="I6" s="381"/>
      <c r="J6" s="381"/>
      <c r="K6" s="382"/>
      <c r="L6" s="171"/>
    </row>
    <row r="7" spans="1:12" ht="15.75" x14ac:dyDescent="0.25">
      <c r="A7" s="373" t="s">
        <v>232</v>
      </c>
      <c r="B7" s="374"/>
      <c r="C7" s="172"/>
      <c r="D7" s="169"/>
      <c r="E7" s="383"/>
      <c r="F7" s="384"/>
      <c r="G7" s="384"/>
      <c r="H7" s="384"/>
      <c r="I7" s="384"/>
      <c r="J7" s="384"/>
      <c r="K7" s="385"/>
      <c r="L7" s="171"/>
    </row>
    <row r="8" spans="1:12" ht="15.75" x14ac:dyDescent="0.25">
      <c r="A8" s="373" t="s">
        <v>29</v>
      </c>
      <c r="B8" s="374"/>
      <c r="C8" s="172"/>
      <c r="D8" s="169"/>
      <c r="E8" s="173"/>
      <c r="F8" s="169"/>
      <c r="G8" s="174" t="s">
        <v>233</v>
      </c>
      <c r="H8" s="170"/>
      <c r="I8" s="169"/>
      <c r="J8" s="169"/>
      <c r="K8" s="170"/>
      <c r="L8" s="171"/>
    </row>
    <row r="9" spans="1:12" ht="15.75" x14ac:dyDescent="0.25">
      <c r="A9" s="175"/>
      <c r="B9" s="176"/>
      <c r="C9" s="176"/>
      <c r="D9" s="177"/>
      <c r="E9" s="178"/>
      <c r="F9" s="177"/>
      <c r="G9" s="179" t="s">
        <v>234</v>
      </c>
      <c r="H9" s="178"/>
      <c r="I9" s="178"/>
      <c r="J9" s="178"/>
      <c r="K9" s="178"/>
      <c r="L9" s="180"/>
    </row>
    <row r="10" spans="1:12" x14ac:dyDescent="0.25">
      <c r="A10" s="175"/>
      <c r="B10" s="176"/>
      <c r="C10" s="176"/>
      <c r="D10" s="177"/>
      <c r="E10" s="178"/>
      <c r="F10" s="177"/>
      <c r="G10" s="181"/>
      <c r="H10" s="178"/>
      <c r="I10" s="178"/>
      <c r="J10" s="178"/>
      <c r="K10" s="178"/>
      <c r="L10" s="180"/>
    </row>
    <row r="11" spans="1:12" ht="15.75" thickBot="1" x14ac:dyDescent="0.3">
      <c r="A11" s="182"/>
      <c r="B11" s="183"/>
      <c r="C11" s="183"/>
      <c r="D11" s="184"/>
      <c r="E11" s="185"/>
      <c r="F11" s="184"/>
      <c r="G11" s="186"/>
      <c r="H11" s="185"/>
      <c r="I11" s="185"/>
      <c r="J11" s="185"/>
      <c r="K11" s="185"/>
      <c r="L11" s="187"/>
    </row>
    <row r="12" spans="1:12" ht="45" x14ac:dyDescent="0.25">
      <c r="A12" s="188" t="s">
        <v>186</v>
      </c>
      <c r="B12" s="189" t="s">
        <v>33</v>
      </c>
      <c r="C12" s="189" t="s">
        <v>187</v>
      </c>
      <c r="D12" s="189" t="s">
        <v>235</v>
      </c>
      <c r="E12" s="190" t="s">
        <v>236</v>
      </c>
      <c r="F12" s="189" t="s">
        <v>237</v>
      </c>
      <c r="G12" s="189" t="s">
        <v>238</v>
      </c>
      <c r="H12" s="190" t="s">
        <v>239</v>
      </c>
      <c r="I12" s="191" t="s">
        <v>28</v>
      </c>
      <c r="J12" s="192" t="s">
        <v>240</v>
      </c>
      <c r="K12" s="193" t="s">
        <v>241</v>
      </c>
      <c r="L12" s="194" t="s">
        <v>242</v>
      </c>
    </row>
    <row r="13" spans="1:12" x14ac:dyDescent="0.25">
      <c r="A13" s="195"/>
      <c r="B13" s="196"/>
      <c r="C13" s="197" t="s">
        <v>243</v>
      </c>
      <c r="D13" s="198"/>
      <c r="E13" s="199"/>
      <c r="F13" s="198"/>
      <c r="G13" s="198"/>
      <c r="H13" s="199"/>
      <c r="I13" s="198"/>
      <c r="J13" s="200"/>
      <c r="K13" s="200"/>
      <c r="L13" s="201"/>
    </row>
    <row r="14" spans="1:12" ht="30" x14ac:dyDescent="0.25">
      <c r="A14" s="202">
        <v>9781496444950</v>
      </c>
      <c r="B14" s="203"/>
      <c r="C14" s="204" t="s">
        <v>244</v>
      </c>
      <c r="D14" s="205" t="s">
        <v>245</v>
      </c>
      <c r="E14" s="206">
        <v>29.99</v>
      </c>
      <c r="F14" s="207" t="s">
        <v>246</v>
      </c>
      <c r="G14" s="207" t="s">
        <v>247</v>
      </c>
      <c r="H14" s="206" t="s">
        <v>219</v>
      </c>
      <c r="I14" s="208" t="s">
        <v>248</v>
      </c>
      <c r="J14" s="209">
        <v>44082</v>
      </c>
      <c r="K14" s="209">
        <v>44316</v>
      </c>
      <c r="L14" s="210"/>
    </row>
    <row r="15" spans="1:12" ht="30" x14ac:dyDescent="0.25">
      <c r="A15" s="202">
        <v>9781496444943</v>
      </c>
      <c r="B15" s="203"/>
      <c r="C15" s="204" t="s">
        <v>249</v>
      </c>
      <c r="D15" s="207" t="s">
        <v>245</v>
      </c>
      <c r="E15" s="206">
        <v>29.99</v>
      </c>
      <c r="F15" s="207" t="s">
        <v>246</v>
      </c>
      <c r="G15" s="207" t="s">
        <v>247</v>
      </c>
      <c r="H15" s="206" t="s">
        <v>219</v>
      </c>
      <c r="I15" s="208" t="s">
        <v>248</v>
      </c>
      <c r="J15" s="209">
        <v>44082</v>
      </c>
      <c r="K15" s="209">
        <v>44316</v>
      </c>
      <c r="L15" s="210"/>
    </row>
    <row r="16" spans="1:12" ht="30" x14ac:dyDescent="0.25">
      <c r="A16" s="202">
        <v>9781496444967</v>
      </c>
      <c r="B16" s="203"/>
      <c r="C16" s="204" t="s">
        <v>250</v>
      </c>
      <c r="D16" s="207" t="s">
        <v>245</v>
      </c>
      <c r="E16" s="206">
        <v>29.99</v>
      </c>
      <c r="F16" s="207" t="s">
        <v>246</v>
      </c>
      <c r="G16" s="207" t="s">
        <v>247</v>
      </c>
      <c r="H16" s="206" t="s">
        <v>219</v>
      </c>
      <c r="I16" s="208" t="s">
        <v>248</v>
      </c>
      <c r="J16" s="209">
        <v>44082</v>
      </c>
      <c r="K16" s="209">
        <v>44316</v>
      </c>
      <c r="L16" s="210"/>
    </row>
    <row r="17" spans="1:12" x14ac:dyDescent="0.25">
      <c r="A17" s="195"/>
      <c r="B17" s="196"/>
      <c r="C17" s="197" t="s">
        <v>251</v>
      </c>
      <c r="D17" s="198"/>
      <c r="E17" s="199"/>
      <c r="F17" s="198"/>
      <c r="G17" s="198"/>
      <c r="H17" s="199"/>
      <c r="I17" s="201"/>
      <c r="J17" s="200"/>
      <c r="K17" s="200"/>
      <c r="L17" s="201"/>
    </row>
    <row r="18" spans="1:12" ht="30" x14ac:dyDescent="0.25">
      <c r="A18" s="202">
        <v>9781589970335</v>
      </c>
      <c r="B18" s="203"/>
      <c r="C18" s="204" t="s">
        <v>252</v>
      </c>
      <c r="D18" s="205" t="s">
        <v>253</v>
      </c>
      <c r="E18" s="206">
        <v>8.99</v>
      </c>
      <c r="F18" s="207" t="s">
        <v>254</v>
      </c>
      <c r="G18" s="205" t="s">
        <v>255</v>
      </c>
      <c r="H18" s="206" t="s">
        <v>256</v>
      </c>
      <c r="I18" s="208" t="s">
        <v>257</v>
      </c>
      <c r="J18" s="209">
        <v>44197</v>
      </c>
      <c r="K18" s="209">
        <v>44255</v>
      </c>
      <c r="L18" s="210"/>
    </row>
    <row r="19" spans="1:12" ht="30" x14ac:dyDescent="0.25">
      <c r="A19" s="202">
        <v>9781589970472</v>
      </c>
      <c r="B19" s="203"/>
      <c r="C19" s="204" t="s">
        <v>258</v>
      </c>
      <c r="D19" s="205" t="s">
        <v>253</v>
      </c>
      <c r="E19" s="206">
        <v>8.99</v>
      </c>
      <c r="F19" s="207" t="s">
        <v>254</v>
      </c>
      <c r="G19" s="205" t="s">
        <v>255</v>
      </c>
      <c r="H19" s="206" t="s">
        <v>256</v>
      </c>
      <c r="I19" s="208" t="s">
        <v>257</v>
      </c>
      <c r="J19" s="209">
        <v>44197</v>
      </c>
      <c r="K19" s="209">
        <v>44255</v>
      </c>
      <c r="L19" s="210"/>
    </row>
    <row r="20" spans="1:12" ht="30" x14ac:dyDescent="0.25">
      <c r="A20" s="202">
        <v>9781589979840</v>
      </c>
      <c r="B20" s="203"/>
      <c r="C20" s="204" t="s">
        <v>259</v>
      </c>
      <c r="D20" s="205" t="s">
        <v>253</v>
      </c>
      <c r="E20" s="206">
        <v>8.99</v>
      </c>
      <c r="F20" s="207" t="s">
        <v>254</v>
      </c>
      <c r="G20" s="205" t="s">
        <v>255</v>
      </c>
      <c r="H20" s="206" t="s">
        <v>256</v>
      </c>
      <c r="I20" s="208" t="s">
        <v>257</v>
      </c>
      <c r="J20" s="209">
        <v>44197</v>
      </c>
      <c r="K20" s="209">
        <v>44255</v>
      </c>
      <c r="L20" s="210"/>
    </row>
    <row r="21" spans="1:12" ht="30" x14ac:dyDescent="0.25">
      <c r="A21" s="202">
        <v>9781589979864</v>
      </c>
      <c r="B21" s="203"/>
      <c r="C21" s="204" t="s">
        <v>260</v>
      </c>
      <c r="D21" s="205" t="s">
        <v>253</v>
      </c>
      <c r="E21" s="206">
        <v>8.99</v>
      </c>
      <c r="F21" s="207" t="s">
        <v>254</v>
      </c>
      <c r="G21" s="205" t="s">
        <v>255</v>
      </c>
      <c r="H21" s="206" t="s">
        <v>256</v>
      </c>
      <c r="I21" s="208" t="s">
        <v>257</v>
      </c>
      <c r="J21" s="209">
        <v>44197</v>
      </c>
      <c r="K21" s="209">
        <v>44255</v>
      </c>
      <c r="L21" s="210"/>
    </row>
    <row r="22" spans="1:12" ht="30" x14ac:dyDescent="0.25">
      <c r="A22" s="202">
        <v>9781589973978</v>
      </c>
      <c r="B22" s="203"/>
      <c r="C22" s="204" t="s">
        <v>261</v>
      </c>
      <c r="D22" s="205" t="s">
        <v>253</v>
      </c>
      <c r="E22" s="206">
        <v>8.99</v>
      </c>
      <c r="F22" s="207" t="s">
        <v>254</v>
      </c>
      <c r="G22" s="205" t="s">
        <v>255</v>
      </c>
      <c r="H22" s="206" t="s">
        <v>256</v>
      </c>
      <c r="I22" s="208" t="s">
        <v>257</v>
      </c>
      <c r="J22" s="209">
        <v>44197</v>
      </c>
      <c r="K22" s="209">
        <v>44255</v>
      </c>
      <c r="L22" s="210"/>
    </row>
    <row r="23" spans="1:12" ht="28.9" customHeight="1" x14ac:dyDescent="0.25">
      <c r="A23" s="202">
        <v>9781589974524</v>
      </c>
      <c r="B23" s="203"/>
      <c r="C23" s="204" t="s">
        <v>262</v>
      </c>
      <c r="D23" s="205" t="s">
        <v>253</v>
      </c>
      <c r="E23" s="206">
        <v>8.99</v>
      </c>
      <c r="F23" s="207" t="s">
        <v>254</v>
      </c>
      <c r="G23" s="205" t="s">
        <v>255</v>
      </c>
      <c r="H23" s="206" t="s">
        <v>256</v>
      </c>
      <c r="I23" s="208" t="s">
        <v>257</v>
      </c>
      <c r="J23" s="209">
        <v>44197</v>
      </c>
      <c r="K23" s="209">
        <v>44255</v>
      </c>
      <c r="L23" s="210"/>
    </row>
    <row r="24" spans="1:12" x14ac:dyDescent="0.25">
      <c r="A24" s="195"/>
      <c r="B24" s="196"/>
      <c r="C24" s="197" t="s">
        <v>263</v>
      </c>
      <c r="D24" s="198"/>
      <c r="E24" s="199"/>
      <c r="F24" s="198"/>
      <c r="G24" s="198"/>
      <c r="H24" s="199"/>
      <c r="I24" s="198"/>
      <c r="J24" s="200"/>
      <c r="K24" s="200"/>
      <c r="L24" s="201"/>
    </row>
    <row r="25" spans="1:12" ht="28.9" customHeight="1" x14ac:dyDescent="0.25">
      <c r="A25" s="202">
        <v>9781646070022</v>
      </c>
      <c r="B25" s="203"/>
      <c r="C25" s="204" t="s">
        <v>264</v>
      </c>
      <c r="D25" s="207" t="s">
        <v>265</v>
      </c>
      <c r="E25" s="206">
        <v>15.99</v>
      </c>
      <c r="F25" s="207" t="s">
        <v>266</v>
      </c>
      <c r="G25" s="205" t="s">
        <v>267</v>
      </c>
      <c r="H25" s="206" t="s">
        <v>256</v>
      </c>
      <c r="I25" s="208" t="s">
        <v>248</v>
      </c>
      <c r="J25" s="209">
        <v>44082</v>
      </c>
      <c r="K25" s="209">
        <v>44255</v>
      </c>
      <c r="L25" s="210"/>
    </row>
    <row r="26" spans="1:12" ht="28.9" customHeight="1" x14ac:dyDescent="0.25">
      <c r="A26" s="202">
        <v>9781646070053</v>
      </c>
      <c r="B26" s="203"/>
      <c r="C26" s="204" t="s">
        <v>268</v>
      </c>
      <c r="D26" s="207" t="s">
        <v>269</v>
      </c>
      <c r="E26" s="206">
        <v>15.99</v>
      </c>
      <c r="F26" s="207" t="s">
        <v>266</v>
      </c>
      <c r="G26" s="205" t="s">
        <v>267</v>
      </c>
      <c r="H26" s="206" t="s">
        <v>256</v>
      </c>
      <c r="I26" s="208" t="s">
        <v>248</v>
      </c>
      <c r="J26" s="209">
        <v>44082</v>
      </c>
      <c r="K26" s="209">
        <v>44255</v>
      </c>
      <c r="L26" s="210"/>
    </row>
    <row r="27" spans="1:12" x14ac:dyDescent="0.25">
      <c r="A27" s="195"/>
      <c r="B27" s="198"/>
      <c r="C27" s="197" t="s">
        <v>216</v>
      </c>
      <c r="D27" s="198"/>
      <c r="E27" s="199"/>
      <c r="F27" s="198"/>
      <c r="G27" s="198"/>
      <c r="H27" s="199"/>
      <c r="I27" s="195"/>
      <c r="J27" s="200"/>
      <c r="K27" s="199"/>
      <c r="L27" s="212"/>
    </row>
    <row r="28" spans="1:12" x14ac:dyDescent="0.25">
      <c r="A28" s="202">
        <v>9780842383325</v>
      </c>
      <c r="B28" s="213"/>
      <c r="C28" s="207" t="s">
        <v>270</v>
      </c>
      <c r="D28" s="207"/>
      <c r="E28" s="206">
        <v>0.01</v>
      </c>
      <c r="F28" s="207"/>
      <c r="G28" s="207"/>
      <c r="H28" s="206"/>
      <c r="I28" s="202"/>
      <c r="J28" s="209"/>
      <c r="K28" s="206"/>
      <c r="L28" s="204"/>
    </row>
    <row r="29" spans="1:12" x14ac:dyDescent="0.25">
      <c r="A29" s="214"/>
      <c r="B29" s="215"/>
      <c r="C29" s="216" t="s">
        <v>271</v>
      </c>
      <c r="D29" s="217"/>
      <c r="E29" s="218"/>
      <c r="F29" s="215"/>
      <c r="G29" s="215"/>
      <c r="H29" s="215"/>
      <c r="I29" s="215"/>
      <c r="J29" s="217"/>
      <c r="K29" s="215"/>
      <c r="L29" s="219"/>
    </row>
    <row r="30" spans="1:12" x14ac:dyDescent="0.25">
      <c r="A30" s="220"/>
      <c r="B30" s="213"/>
      <c r="C30" s="213"/>
      <c r="D30" s="207"/>
      <c r="E30" s="206"/>
      <c r="F30" s="213"/>
      <c r="G30" s="213"/>
      <c r="H30" s="213"/>
      <c r="I30" s="213"/>
      <c r="J30" s="207"/>
      <c r="K30" s="213"/>
      <c r="L30" s="204"/>
    </row>
    <row r="31" spans="1:12" x14ac:dyDescent="0.25">
      <c r="A31" s="220"/>
      <c r="B31" s="213"/>
      <c r="C31" s="213"/>
      <c r="D31" s="207"/>
      <c r="E31" s="206"/>
      <c r="F31" s="213"/>
      <c r="G31" s="213"/>
      <c r="H31" s="213"/>
      <c r="I31" s="213"/>
      <c r="J31" s="207"/>
      <c r="K31" s="213"/>
      <c r="L31" s="204"/>
    </row>
    <row r="32" spans="1:12" x14ac:dyDescent="0.25">
      <c r="A32" s="220"/>
      <c r="B32" s="213"/>
      <c r="C32" s="213"/>
      <c r="D32" s="207"/>
      <c r="E32" s="206"/>
      <c r="F32" s="213"/>
      <c r="G32" s="213"/>
      <c r="H32" s="213"/>
      <c r="I32" s="213"/>
      <c r="J32" s="207"/>
      <c r="K32" s="213"/>
      <c r="L32" s="204"/>
    </row>
    <row r="33" spans="1:12" x14ac:dyDescent="0.25">
      <c r="A33" s="220"/>
      <c r="B33" s="213"/>
      <c r="C33" s="213"/>
      <c r="D33" s="207"/>
      <c r="E33" s="206"/>
      <c r="F33" s="213"/>
      <c r="G33" s="213"/>
      <c r="H33" s="213"/>
      <c r="I33" s="213"/>
      <c r="J33" s="207"/>
      <c r="K33" s="213"/>
      <c r="L33" s="204"/>
    </row>
    <row r="34" spans="1:12" x14ac:dyDescent="0.25">
      <c r="A34" s="220"/>
      <c r="B34" s="213"/>
      <c r="C34" s="213"/>
      <c r="D34" s="207"/>
      <c r="E34" s="206"/>
      <c r="F34" s="213"/>
      <c r="G34" s="213"/>
      <c r="H34" s="213"/>
      <c r="I34" s="213"/>
      <c r="J34" s="207"/>
      <c r="K34" s="213"/>
      <c r="L34" s="204"/>
    </row>
    <row r="35" spans="1:12" x14ac:dyDescent="0.25">
      <c r="A35" s="220"/>
      <c r="B35" s="213"/>
      <c r="C35" s="213"/>
      <c r="D35" s="207"/>
      <c r="E35" s="206"/>
      <c r="F35" s="213"/>
      <c r="G35" s="213"/>
      <c r="H35" s="213"/>
      <c r="I35" s="213"/>
      <c r="J35" s="207"/>
      <c r="K35" s="213"/>
      <c r="L35" s="204"/>
    </row>
    <row r="36" spans="1:12" x14ac:dyDescent="0.25">
      <c r="A36" s="220"/>
      <c r="B36" s="213"/>
      <c r="C36" s="213"/>
      <c r="D36" s="207"/>
      <c r="E36" s="206"/>
      <c r="F36" s="213"/>
      <c r="G36" s="213"/>
      <c r="H36" s="213"/>
      <c r="I36" s="213"/>
      <c r="J36" s="207"/>
      <c r="K36" s="213"/>
      <c r="L36" s="204"/>
    </row>
    <row r="37" spans="1:12" x14ac:dyDescent="0.25">
      <c r="A37" s="220"/>
      <c r="B37" s="213"/>
      <c r="C37" s="213"/>
      <c r="D37" s="207"/>
      <c r="E37" s="206"/>
      <c r="F37" s="213"/>
      <c r="G37" s="213"/>
      <c r="H37" s="213"/>
      <c r="I37" s="213"/>
      <c r="J37" s="207"/>
      <c r="K37" s="213"/>
      <c r="L37" s="204"/>
    </row>
    <row r="38" spans="1:12" x14ac:dyDescent="0.25">
      <c r="A38" s="220"/>
      <c r="B38" s="213"/>
      <c r="C38" s="213"/>
      <c r="D38" s="207"/>
      <c r="E38" s="206"/>
      <c r="F38" s="213"/>
      <c r="G38" s="213"/>
      <c r="H38" s="213"/>
      <c r="I38" s="213"/>
      <c r="J38" s="207"/>
      <c r="K38" s="213"/>
      <c r="L38" s="204"/>
    </row>
    <row r="39" spans="1:12" x14ac:dyDescent="0.25">
      <c r="A39" s="220"/>
      <c r="B39" s="213"/>
      <c r="C39" s="213"/>
      <c r="D39" s="207"/>
      <c r="E39" s="206"/>
      <c r="F39" s="213"/>
      <c r="G39" s="213"/>
      <c r="H39" s="213"/>
      <c r="I39" s="213"/>
      <c r="J39" s="207"/>
      <c r="K39" s="213"/>
      <c r="L39" s="204"/>
    </row>
    <row r="40" spans="1:12" x14ac:dyDescent="0.25">
      <c r="A40" s="220"/>
      <c r="B40" s="213"/>
      <c r="C40" s="213"/>
      <c r="D40" s="207"/>
      <c r="E40" s="206"/>
      <c r="F40" s="213"/>
      <c r="G40" s="213"/>
      <c r="H40" s="213"/>
      <c r="I40" s="213"/>
      <c r="J40" s="207"/>
      <c r="K40" s="213"/>
      <c r="L40" s="204"/>
    </row>
    <row r="41" spans="1:12" x14ac:dyDescent="0.25">
      <c r="A41" s="220"/>
      <c r="B41" s="213"/>
      <c r="C41" s="213"/>
      <c r="D41" s="207"/>
      <c r="E41" s="206"/>
      <c r="F41" s="213"/>
      <c r="G41" s="213"/>
      <c r="H41" s="213"/>
      <c r="I41" s="213"/>
      <c r="J41" s="207"/>
      <c r="K41" s="213"/>
      <c r="L41" s="204"/>
    </row>
    <row r="42" spans="1:12" x14ac:dyDescent="0.25">
      <c r="A42" s="220"/>
      <c r="B42" s="213"/>
      <c r="C42" s="213"/>
      <c r="D42" s="207"/>
      <c r="E42" s="206"/>
      <c r="F42" s="213"/>
      <c r="G42" s="213"/>
      <c r="H42" s="213"/>
      <c r="I42" s="213"/>
      <c r="J42" s="207"/>
      <c r="K42" s="213"/>
      <c r="L42" s="204"/>
    </row>
    <row r="43" spans="1:12" x14ac:dyDescent="0.25">
      <c r="A43" s="220"/>
      <c r="B43" s="213"/>
      <c r="C43" s="213"/>
      <c r="D43" s="207"/>
      <c r="E43" s="206"/>
      <c r="F43" s="213"/>
      <c r="G43" s="213"/>
      <c r="H43" s="213"/>
      <c r="I43" s="213"/>
      <c r="J43" s="207"/>
      <c r="K43" s="213"/>
      <c r="L43" s="204"/>
    </row>
    <row r="45" spans="1:12" x14ac:dyDescent="0.25">
      <c r="A45" s="221"/>
    </row>
    <row r="46" spans="1:12" x14ac:dyDescent="0.25">
      <c r="A46" s="221"/>
    </row>
    <row r="47" spans="1:12" x14ac:dyDescent="0.25">
      <c r="A47" s="221"/>
    </row>
  </sheetData>
  <autoFilter ref="A12:M28" xr:uid="{07185BBE-964A-4240-A4EF-668C08852715}"/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9502-7C80-4AF7-B1BC-E8959270A9B5}">
  <sheetPr>
    <pageSetUpPr fitToPage="1"/>
  </sheetPr>
  <dimension ref="A1:M26"/>
  <sheetViews>
    <sheetView workbookViewId="0">
      <selection activeCell="P18" sqref="P18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21.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6640625" style="10" customWidth="1"/>
    <col min="11" max="11" width="10.832031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89" customFormat="1" ht="78.599999999999994" customHeight="1" thickBot="1" x14ac:dyDescent="0.4">
      <c r="B1" s="86"/>
      <c r="C1" s="87"/>
      <c r="D1" s="88"/>
      <c r="E1" s="88"/>
      <c r="F1" s="3"/>
      <c r="G1" s="290" t="s">
        <v>116</v>
      </c>
      <c r="H1" s="291"/>
      <c r="I1" s="291"/>
      <c r="J1" s="291"/>
      <c r="K1" s="291"/>
      <c r="L1" s="291"/>
      <c r="M1" s="292"/>
    </row>
    <row r="2" spans="2:13" s="89" customFormat="1" ht="14.45" customHeight="1" x14ac:dyDescent="0.25">
      <c r="B2" s="86"/>
      <c r="C2" s="87"/>
      <c r="D2" s="90"/>
      <c r="E2" s="90"/>
      <c r="F2" s="90"/>
      <c r="G2" s="293" t="s">
        <v>105</v>
      </c>
      <c r="H2" s="294"/>
      <c r="I2" s="294"/>
      <c r="J2" s="294"/>
      <c r="K2" s="294"/>
      <c r="L2" s="294"/>
      <c r="M2" s="295"/>
    </row>
    <row r="3" spans="2:13" s="89" customFormat="1" ht="15" x14ac:dyDescent="0.25">
      <c r="B3" s="86"/>
      <c r="C3" s="87"/>
      <c r="D3" s="90"/>
      <c r="E3" s="90"/>
      <c r="F3" s="90"/>
      <c r="G3" s="296"/>
      <c r="H3" s="297"/>
      <c r="I3" s="297"/>
      <c r="J3" s="297"/>
      <c r="K3" s="297"/>
      <c r="L3" s="297"/>
      <c r="M3" s="298"/>
    </row>
    <row r="4" spans="2:13" s="89" customFormat="1" ht="15" x14ac:dyDescent="0.25">
      <c r="B4" s="86"/>
      <c r="C4" s="87"/>
      <c r="D4" s="90"/>
      <c r="E4" s="90"/>
      <c r="F4" s="90"/>
      <c r="G4" s="296"/>
      <c r="H4" s="297"/>
      <c r="I4" s="297"/>
      <c r="J4" s="297"/>
      <c r="K4" s="297"/>
      <c r="L4" s="297"/>
      <c r="M4" s="298"/>
    </row>
    <row r="5" spans="2:13" s="89" customFormat="1" ht="15.75" thickBot="1" x14ac:dyDescent="0.3">
      <c r="B5" s="86"/>
      <c r="C5" s="87"/>
      <c r="D5" s="90"/>
      <c r="E5" s="90"/>
      <c r="F5" s="90"/>
      <c r="G5" s="299"/>
      <c r="H5" s="300"/>
      <c r="I5" s="300"/>
      <c r="J5" s="300"/>
      <c r="K5" s="300"/>
      <c r="L5" s="300"/>
      <c r="M5" s="301"/>
    </row>
    <row r="6" spans="2:13" s="89" customFormat="1" ht="15" x14ac:dyDescent="0.25">
      <c r="B6" s="86"/>
      <c r="C6" s="87"/>
      <c r="G6" s="86"/>
      <c r="H6" s="86"/>
      <c r="I6" s="91"/>
    </row>
    <row r="7" spans="2:13" s="89" customFormat="1" ht="15" x14ac:dyDescent="0.25">
      <c r="B7" s="86"/>
      <c r="C7" s="87"/>
      <c r="G7" s="86"/>
      <c r="H7" s="86"/>
      <c r="I7" s="91"/>
    </row>
    <row r="8" spans="2:13" s="89" customFormat="1" ht="15" x14ac:dyDescent="0.25">
      <c r="B8" s="86"/>
      <c r="C8" s="87"/>
      <c r="G8" s="86"/>
      <c r="H8" s="86"/>
      <c r="I8" s="91"/>
    </row>
    <row r="9" spans="2:13" s="89" customFormat="1" ht="15" x14ac:dyDescent="0.25">
      <c r="B9" s="86"/>
      <c r="C9" s="87"/>
      <c r="G9" s="86"/>
      <c r="H9" s="86"/>
      <c r="I9" s="91"/>
    </row>
    <row r="10" spans="2:13" s="89" customFormat="1" ht="15" x14ac:dyDescent="0.25">
      <c r="B10" s="86"/>
      <c r="C10" s="87"/>
      <c r="G10" s="86"/>
      <c r="H10" s="86"/>
      <c r="I10" s="91"/>
    </row>
    <row r="11" spans="2:13" s="89" customFormat="1" ht="15" x14ac:dyDescent="0.25">
      <c r="B11" s="86"/>
      <c r="C11" s="87"/>
      <c r="G11" s="86"/>
      <c r="H11" s="86"/>
      <c r="I11" s="91"/>
    </row>
    <row r="12" spans="2:13" s="89" customFormat="1" ht="15" x14ac:dyDescent="0.25">
      <c r="B12" s="86"/>
      <c r="C12" s="87"/>
      <c r="G12" s="86"/>
      <c r="H12" s="86"/>
      <c r="I12" s="91"/>
    </row>
    <row r="13" spans="2:13" s="89" customFormat="1" ht="15" x14ac:dyDescent="0.25">
      <c r="B13" s="86"/>
      <c r="C13" s="87"/>
      <c r="G13" s="86"/>
      <c r="H13" s="86"/>
      <c r="I13" s="91"/>
    </row>
    <row r="14" spans="2:13" s="89" customFormat="1" ht="15" x14ac:dyDescent="0.25">
      <c r="B14" s="86"/>
      <c r="C14" s="87"/>
      <c r="G14" s="86"/>
      <c r="H14" s="86"/>
      <c r="I14" s="91"/>
    </row>
    <row r="15" spans="2:13" s="89" customFormat="1" ht="15" x14ac:dyDescent="0.25">
      <c r="B15" s="86"/>
      <c r="C15" s="87"/>
      <c r="G15" s="86"/>
      <c r="H15" s="86"/>
      <c r="I15" s="91"/>
    </row>
    <row r="16" spans="2:13" s="89" customFormat="1" ht="15" x14ac:dyDescent="0.25">
      <c r="B16" s="86"/>
      <c r="C16" s="87"/>
      <c r="G16" s="86"/>
      <c r="H16" s="86"/>
      <c r="I16" s="91"/>
    </row>
    <row r="17" spans="1:13" s="89" customFormat="1" ht="15" x14ac:dyDescent="0.25">
      <c r="B17" s="86"/>
      <c r="C17" s="87"/>
      <c r="G17" s="86"/>
      <c r="H17" s="86"/>
      <c r="I17" s="91"/>
    </row>
    <row r="18" spans="1:13" s="89" customFormat="1" ht="15" x14ac:dyDescent="0.25">
      <c r="B18" s="86"/>
      <c r="C18" s="87"/>
      <c r="G18" s="86"/>
      <c r="H18" s="86"/>
      <c r="I18" s="91"/>
    </row>
    <row r="19" spans="1:13" ht="14.25" customHeight="1" x14ac:dyDescent="0.2">
      <c r="A19" s="302" t="s">
        <v>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</row>
    <row r="20" spans="1:13" ht="29.25" customHeight="1" x14ac:dyDescent="0.2">
      <c r="A20" s="305" t="s">
        <v>1</v>
      </c>
      <c r="B20" s="306"/>
      <c r="C20" s="19" t="s">
        <v>2</v>
      </c>
      <c r="D20" s="19" t="s">
        <v>3</v>
      </c>
      <c r="E20" s="305" t="s">
        <v>4</v>
      </c>
      <c r="F20" s="307"/>
      <c r="G20" s="306"/>
      <c r="H20" s="305" t="s">
        <v>5</v>
      </c>
      <c r="I20" s="306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ht="24" customHeight="1" x14ac:dyDescent="0.2">
      <c r="A21" s="308" t="s">
        <v>157</v>
      </c>
      <c r="B21" s="309"/>
      <c r="C21" s="28" t="s">
        <v>158</v>
      </c>
      <c r="D21" s="29" t="s">
        <v>93</v>
      </c>
      <c r="E21" s="310">
        <v>617884944629</v>
      </c>
      <c r="F21" s="311"/>
      <c r="G21" s="312"/>
      <c r="H21" s="313"/>
      <c r="I21" s="314"/>
      <c r="J21" s="9">
        <v>13.99</v>
      </c>
      <c r="K21" s="13"/>
      <c r="L21" s="13"/>
      <c r="M21" s="13"/>
    </row>
    <row r="22" spans="1:13" ht="24" customHeight="1" x14ac:dyDescent="0.2">
      <c r="A22" s="315" t="s">
        <v>159</v>
      </c>
      <c r="B22" s="316"/>
      <c r="C22" s="30" t="s">
        <v>158</v>
      </c>
      <c r="D22" s="31" t="s">
        <v>160</v>
      </c>
      <c r="E22" s="317">
        <v>617884944797</v>
      </c>
      <c r="F22" s="318"/>
      <c r="G22" s="319"/>
      <c r="H22" s="320"/>
      <c r="I22" s="321"/>
      <c r="J22" s="8">
        <v>19.989999999999998</v>
      </c>
      <c r="K22" s="14"/>
      <c r="L22" s="14"/>
      <c r="M22" s="14"/>
    </row>
    <row r="23" spans="1:13" ht="24" customHeight="1" x14ac:dyDescent="0.2">
      <c r="A23" s="308" t="s">
        <v>161</v>
      </c>
      <c r="B23" s="309"/>
      <c r="C23" s="28" t="s">
        <v>162</v>
      </c>
      <c r="D23" s="29" t="s">
        <v>163</v>
      </c>
      <c r="E23" s="310">
        <v>602507149963</v>
      </c>
      <c r="F23" s="311"/>
      <c r="G23" s="312"/>
      <c r="H23" s="313"/>
      <c r="I23" s="314"/>
      <c r="J23" s="9">
        <v>14.99</v>
      </c>
      <c r="K23" s="13"/>
      <c r="L23" s="13"/>
      <c r="M23" s="13"/>
    </row>
    <row r="24" spans="1:13" ht="24" customHeight="1" x14ac:dyDescent="0.2">
      <c r="A24" s="315" t="s">
        <v>164</v>
      </c>
      <c r="B24" s="316"/>
      <c r="C24" s="30" t="s">
        <v>165</v>
      </c>
      <c r="D24" s="31" t="s">
        <v>93</v>
      </c>
      <c r="E24" s="317">
        <v>602577830099</v>
      </c>
      <c r="F24" s="318"/>
      <c r="G24" s="319"/>
      <c r="H24" s="320"/>
      <c r="I24" s="321"/>
      <c r="J24" s="8">
        <v>9.99</v>
      </c>
      <c r="K24" s="14"/>
      <c r="L24" s="14"/>
      <c r="M24" s="14"/>
    </row>
    <row r="25" spans="1:13" ht="24" customHeight="1" x14ac:dyDescent="0.2">
      <c r="A25" s="308" t="s">
        <v>166</v>
      </c>
      <c r="B25" s="309"/>
      <c r="C25" s="28" t="s">
        <v>167</v>
      </c>
      <c r="D25" s="29" t="s">
        <v>93</v>
      </c>
      <c r="E25" s="310">
        <v>602557919523</v>
      </c>
      <c r="F25" s="311"/>
      <c r="G25" s="312"/>
      <c r="H25" s="313"/>
      <c r="I25" s="314"/>
      <c r="J25" s="9">
        <v>13.99</v>
      </c>
      <c r="K25" s="13"/>
      <c r="L25" s="13"/>
      <c r="M25" s="13"/>
    </row>
    <row r="26" spans="1:13" ht="24" customHeight="1" x14ac:dyDescent="0.2">
      <c r="A26" s="315" t="s">
        <v>168</v>
      </c>
      <c r="B26" s="316"/>
      <c r="C26" s="30" t="s">
        <v>169</v>
      </c>
      <c r="D26" s="31" t="s">
        <v>93</v>
      </c>
      <c r="E26" s="317">
        <v>602435339108</v>
      </c>
      <c r="F26" s="318"/>
      <c r="G26" s="319"/>
      <c r="H26" s="320"/>
      <c r="I26" s="321"/>
      <c r="J26" s="8">
        <v>9.99</v>
      </c>
      <c r="K26" s="14"/>
      <c r="L26" s="14"/>
      <c r="M26" s="14"/>
    </row>
  </sheetData>
  <mergeCells count="24">
    <mergeCell ref="A25:B25"/>
    <mergeCell ref="E25:G25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A21:B21"/>
    <mergeCell ref="E21:G21"/>
    <mergeCell ref="H21:I21"/>
    <mergeCell ref="A22:B22"/>
    <mergeCell ref="E22:G22"/>
    <mergeCell ref="H22:I22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8"/>
  <sheetViews>
    <sheetView workbookViewId="0">
      <selection activeCell="J25" sqref="J25"/>
    </sheetView>
  </sheetViews>
  <sheetFormatPr defaultRowHeight="12.75" x14ac:dyDescent="0.2"/>
  <cols>
    <col min="1" max="1" width="11.83203125" customWidth="1"/>
    <col min="2" max="2" width="18.8320312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640625" customWidth="1"/>
    <col min="9" max="9" width="4.1640625" customWidth="1"/>
    <col min="10" max="10" width="10.83203125" customWidth="1"/>
    <col min="11" max="11" width="10.6640625" customWidth="1"/>
    <col min="12" max="12" width="8.1640625" customWidth="1"/>
    <col min="13" max="13" width="10.6640625" customWidth="1"/>
    <col min="14" max="14" width="7.1640625" customWidth="1"/>
    <col min="15" max="15" width="2.5" customWidth="1"/>
  </cols>
  <sheetData>
    <row r="1" spans="2:13" s="4" customFormat="1" ht="66" customHeight="1" thickBot="1" x14ac:dyDescent="0.35">
      <c r="B1" s="5"/>
      <c r="C1" s="6"/>
      <c r="D1" s="2"/>
      <c r="E1" s="2"/>
      <c r="F1" s="2"/>
      <c r="G1" s="290" t="s">
        <v>41</v>
      </c>
      <c r="H1" s="291"/>
      <c r="I1" s="291"/>
      <c r="J1" s="291"/>
      <c r="K1" s="291"/>
      <c r="L1" s="291"/>
      <c r="M1" s="292"/>
    </row>
    <row r="2" spans="2:13" s="4" customFormat="1" ht="13.15" customHeight="1" x14ac:dyDescent="0.2">
      <c r="B2" s="5"/>
      <c r="D2" s="5"/>
      <c r="E2" s="16"/>
      <c r="F2" s="5"/>
      <c r="G2" s="333" t="s">
        <v>14</v>
      </c>
      <c r="H2" s="334"/>
      <c r="I2" s="334"/>
      <c r="J2" s="334"/>
      <c r="K2" s="334"/>
      <c r="L2" s="334"/>
      <c r="M2" s="335"/>
    </row>
    <row r="3" spans="2:13" s="4" customFormat="1" x14ac:dyDescent="0.2">
      <c r="B3" s="5"/>
      <c r="D3" s="5"/>
      <c r="E3" s="16"/>
      <c r="F3" s="5"/>
      <c r="G3" s="336"/>
      <c r="H3" s="337"/>
      <c r="I3" s="337"/>
      <c r="J3" s="337"/>
      <c r="K3" s="337"/>
      <c r="L3" s="337"/>
      <c r="M3" s="338"/>
    </row>
    <row r="4" spans="2:13" s="4" customFormat="1" x14ac:dyDescent="0.2">
      <c r="B4" s="5"/>
      <c r="D4" s="5"/>
      <c r="E4" s="16"/>
      <c r="F4" s="5"/>
      <c r="G4" s="336"/>
      <c r="H4" s="337"/>
      <c r="I4" s="337"/>
      <c r="J4" s="337"/>
      <c r="K4" s="337"/>
      <c r="L4" s="337"/>
      <c r="M4" s="338"/>
    </row>
    <row r="5" spans="2:13" s="4" customFormat="1" ht="24" customHeight="1" thickBot="1" x14ac:dyDescent="0.25">
      <c r="B5" s="5"/>
      <c r="D5" s="5"/>
      <c r="E5" s="16"/>
      <c r="F5" s="5"/>
      <c r="G5" s="339"/>
      <c r="H5" s="340"/>
      <c r="I5" s="340"/>
      <c r="J5" s="340"/>
      <c r="K5" s="340"/>
      <c r="L5" s="340"/>
      <c r="M5" s="341"/>
    </row>
    <row r="6" spans="2:13" s="4" customFormat="1" x14ac:dyDescent="0.2">
      <c r="B6" s="5"/>
      <c r="E6" s="15"/>
      <c r="G6" s="5"/>
      <c r="H6" s="5"/>
    </row>
    <row r="7" spans="2:13" s="4" customFormat="1" x14ac:dyDescent="0.2">
      <c r="B7" s="5"/>
      <c r="E7" s="15"/>
      <c r="G7" s="5"/>
      <c r="H7" s="5"/>
    </row>
    <row r="8" spans="2:13" s="4" customFormat="1" x14ac:dyDescent="0.2">
      <c r="B8" s="5"/>
      <c r="E8" s="15"/>
      <c r="G8" s="5"/>
      <c r="H8" s="5"/>
    </row>
    <row r="9" spans="2:13" s="4" customFormat="1" x14ac:dyDescent="0.2">
      <c r="B9" s="5"/>
      <c r="E9" s="15"/>
      <c r="G9" s="5"/>
      <c r="H9" s="5"/>
    </row>
    <row r="10" spans="2:13" s="4" customFormat="1" x14ac:dyDescent="0.2">
      <c r="B10" s="5"/>
      <c r="E10" s="15"/>
      <c r="G10" s="5"/>
      <c r="H10" s="5"/>
    </row>
    <row r="11" spans="2:13" s="4" customFormat="1" x14ac:dyDescent="0.2">
      <c r="B11" s="5"/>
      <c r="E11" s="15"/>
      <c r="G11" s="5"/>
      <c r="H11" s="5"/>
    </row>
    <row r="12" spans="2:13" s="4" customFormat="1" x14ac:dyDescent="0.2">
      <c r="B12" s="5"/>
      <c r="E12" s="15"/>
      <c r="G12" s="5"/>
      <c r="H12" s="5"/>
    </row>
    <row r="13" spans="2:13" s="4" customFormat="1" x14ac:dyDescent="0.2">
      <c r="B13" s="5"/>
      <c r="E13" s="15"/>
      <c r="G13" s="5"/>
      <c r="H13" s="5"/>
    </row>
    <row r="14" spans="2:13" s="4" customFormat="1" x14ac:dyDescent="0.2">
      <c r="B14" s="5"/>
      <c r="E14" s="15"/>
      <c r="G14" s="5"/>
      <c r="H14" s="5"/>
    </row>
    <row r="15" spans="2:13" s="4" customFormat="1" x14ac:dyDescent="0.2">
      <c r="B15" s="5"/>
      <c r="E15" s="15"/>
      <c r="G15" s="5"/>
      <c r="H15" s="5"/>
    </row>
    <row r="16" spans="2:13" s="4" customFormat="1" x14ac:dyDescent="0.2">
      <c r="B16" s="5"/>
      <c r="E16" s="15"/>
      <c r="G16" s="5"/>
      <c r="H16" s="5"/>
    </row>
    <row r="17" spans="1:13" s="4" customFormat="1" x14ac:dyDescent="0.2">
      <c r="B17" s="5"/>
      <c r="E17" s="15"/>
      <c r="G17" s="5"/>
      <c r="H17" s="5"/>
    </row>
    <row r="18" spans="1:13" s="4" customFormat="1" x14ac:dyDescent="0.2">
      <c r="A18" s="15"/>
      <c r="B18" s="16"/>
      <c r="C18" s="15"/>
      <c r="D18" s="15"/>
      <c r="E18" s="15"/>
      <c r="G18" s="5"/>
      <c r="H18" s="16"/>
      <c r="I18" s="15"/>
      <c r="J18" s="15"/>
      <c r="K18" s="15"/>
      <c r="L18" s="15"/>
      <c r="M18" s="15"/>
    </row>
    <row r="19" spans="1:13" s="4" customFormat="1" x14ac:dyDescent="0.2">
      <c r="A19" s="15"/>
      <c r="B19" s="16"/>
      <c r="C19" s="15"/>
      <c r="D19" s="15"/>
      <c r="E19" s="15"/>
      <c r="G19" s="5"/>
      <c r="H19" s="16"/>
      <c r="I19" s="15"/>
      <c r="J19" s="15"/>
      <c r="K19" s="15"/>
      <c r="L19" s="15"/>
      <c r="M19" s="15"/>
    </row>
    <row r="20" spans="1:13" ht="14.25" customHeight="1" x14ac:dyDescent="0.2">
      <c r="A20" s="328" t="s">
        <v>0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30"/>
    </row>
    <row r="21" spans="1:13" ht="29.25" customHeight="1" x14ac:dyDescent="0.2">
      <c r="A21" s="331" t="s">
        <v>1</v>
      </c>
      <c r="B21" s="332"/>
      <c r="C21" s="1" t="s">
        <v>2</v>
      </c>
      <c r="D21" s="1" t="s">
        <v>3</v>
      </c>
      <c r="E21" s="331" t="s">
        <v>4</v>
      </c>
      <c r="F21" s="342"/>
      <c r="G21" s="332"/>
      <c r="H21" s="331" t="s">
        <v>5</v>
      </c>
      <c r="I21" s="332"/>
      <c r="J21" s="1" t="s">
        <v>6</v>
      </c>
      <c r="K21" s="1" t="s">
        <v>7</v>
      </c>
      <c r="L21" s="1" t="s">
        <v>8</v>
      </c>
      <c r="M21" s="1" t="s">
        <v>9</v>
      </c>
    </row>
    <row r="22" spans="1:13" s="23" customFormat="1" ht="24" customHeight="1" x14ac:dyDescent="0.2">
      <c r="A22" s="308" t="s">
        <v>55</v>
      </c>
      <c r="B22" s="309"/>
      <c r="C22" s="11"/>
      <c r="D22" s="13"/>
      <c r="E22" s="322">
        <v>96069240402</v>
      </c>
      <c r="F22" s="323"/>
      <c r="G22" s="324"/>
      <c r="H22" s="313"/>
      <c r="I22" s="314"/>
      <c r="J22" s="9">
        <v>14.99</v>
      </c>
      <c r="K22" s="13"/>
      <c r="L22" s="13"/>
      <c r="M22" s="13"/>
    </row>
    <row r="23" spans="1:13" s="23" customFormat="1" ht="24" customHeight="1" x14ac:dyDescent="0.2">
      <c r="A23" s="315" t="s">
        <v>56</v>
      </c>
      <c r="B23" s="316"/>
      <c r="C23" s="12"/>
      <c r="D23" s="14"/>
      <c r="E23" s="325">
        <v>96069240419</v>
      </c>
      <c r="F23" s="326"/>
      <c r="G23" s="327"/>
      <c r="H23" s="320"/>
      <c r="I23" s="321"/>
      <c r="J23" s="8">
        <v>14.99</v>
      </c>
      <c r="K23" s="14"/>
      <c r="L23" s="14"/>
      <c r="M23" s="14"/>
    </row>
    <row r="24" spans="1:13" s="32" customFormat="1" ht="24" customHeight="1" x14ac:dyDescent="0.2">
      <c r="A24" s="308" t="s">
        <v>57</v>
      </c>
      <c r="B24" s="309"/>
      <c r="C24" s="11"/>
      <c r="D24" s="13"/>
      <c r="E24" s="322">
        <v>96069240433</v>
      </c>
      <c r="F24" s="323"/>
      <c r="G24" s="324"/>
      <c r="H24" s="313"/>
      <c r="I24" s="314"/>
      <c r="J24" s="9">
        <v>14.99</v>
      </c>
      <c r="K24" s="13"/>
      <c r="L24" s="13"/>
      <c r="M24" s="13"/>
    </row>
    <row r="25" spans="1:13" s="32" customFormat="1" ht="24" customHeight="1" x14ac:dyDescent="0.2">
      <c r="A25" s="315" t="s">
        <v>58</v>
      </c>
      <c r="B25" s="316"/>
      <c r="C25" s="12"/>
      <c r="D25" s="14"/>
      <c r="E25" s="325">
        <v>96069188124</v>
      </c>
      <c r="F25" s="326"/>
      <c r="G25" s="327"/>
      <c r="H25" s="320"/>
      <c r="I25" s="321"/>
      <c r="J25" s="8">
        <v>24.99</v>
      </c>
      <c r="K25" s="14"/>
      <c r="L25" s="14"/>
      <c r="M25" s="14"/>
    </row>
    <row r="26" spans="1:13" s="32" customFormat="1" ht="24" customHeight="1" x14ac:dyDescent="0.2">
      <c r="A26" s="308" t="s">
        <v>59</v>
      </c>
      <c r="B26" s="309"/>
      <c r="C26" s="11"/>
      <c r="D26" s="13"/>
      <c r="E26" s="322">
        <v>96069188070</v>
      </c>
      <c r="F26" s="323"/>
      <c r="G26" s="324"/>
      <c r="H26" s="313"/>
      <c r="I26" s="314"/>
      <c r="J26" s="9">
        <v>24.99</v>
      </c>
      <c r="K26" s="13"/>
      <c r="L26" s="13"/>
      <c r="M26" s="13"/>
    </row>
    <row r="27" spans="1:13" s="32" customFormat="1" ht="24" customHeight="1" x14ac:dyDescent="0.2">
      <c r="A27" s="315" t="s">
        <v>60</v>
      </c>
      <c r="B27" s="316"/>
      <c r="C27" s="12"/>
      <c r="D27" s="14"/>
      <c r="E27" s="325">
        <v>96069188063</v>
      </c>
      <c r="F27" s="326"/>
      <c r="G27" s="327"/>
      <c r="H27" s="320"/>
      <c r="I27" s="321"/>
      <c r="J27" s="8">
        <v>24.99</v>
      </c>
      <c r="K27" s="14"/>
      <c r="L27" s="14"/>
      <c r="M27" s="14"/>
    </row>
    <row r="28" spans="1:13" s="32" customFormat="1" ht="24" customHeight="1" x14ac:dyDescent="0.2">
      <c r="A28" s="308" t="s">
        <v>61</v>
      </c>
      <c r="B28" s="309"/>
      <c r="C28" s="11"/>
      <c r="D28" s="13"/>
      <c r="E28" s="322">
        <v>96069188216</v>
      </c>
      <c r="F28" s="323"/>
      <c r="G28" s="324"/>
      <c r="H28" s="313"/>
      <c r="I28" s="314"/>
      <c r="J28" s="9">
        <v>24.99</v>
      </c>
      <c r="K28" s="13"/>
      <c r="L28" s="13"/>
      <c r="M28" s="13"/>
    </row>
  </sheetData>
  <mergeCells count="27">
    <mergeCell ref="A20:M20"/>
    <mergeCell ref="A21:B21"/>
    <mergeCell ref="H21:I21"/>
    <mergeCell ref="G1:M1"/>
    <mergeCell ref="G2:M5"/>
    <mergeCell ref="E21:G21"/>
    <mergeCell ref="A22:B22"/>
    <mergeCell ref="H22:I22"/>
    <mergeCell ref="A23:B23"/>
    <mergeCell ref="H23:I23"/>
    <mergeCell ref="E22:G22"/>
    <mergeCell ref="E23:G23"/>
    <mergeCell ref="A24:B24"/>
    <mergeCell ref="E24:G24"/>
    <mergeCell ref="H24:I24"/>
    <mergeCell ref="A25:B25"/>
    <mergeCell ref="E25:G25"/>
    <mergeCell ref="H25:I25"/>
    <mergeCell ref="A28:B28"/>
    <mergeCell ref="E28:G28"/>
    <mergeCell ref="H28:I28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5F2-890F-469E-9205-1E939EC362D3}">
  <sheetPr>
    <pageSetUpPr fitToPage="1"/>
  </sheetPr>
  <dimension ref="A1:M20"/>
  <sheetViews>
    <sheetView workbookViewId="0">
      <selection activeCell="N17" sqref="N17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61.5" customHeight="1" thickBot="1" x14ac:dyDescent="0.4">
      <c r="B1" s="16"/>
      <c r="C1" s="17"/>
      <c r="D1" s="3"/>
      <c r="E1" s="3"/>
      <c r="F1" s="3"/>
      <c r="G1" s="290" t="s">
        <v>42</v>
      </c>
      <c r="H1" s="291"/>
      <c r="I1" s="291"/>
      <c r="J1" s="291"/>
      <c r="K1" s="291"/>
      <c r="L1" s="291"/>
      <c r="M1" s="292"/>
    </row>
    <row r="2" spans="2:13" s="15" customFormat="1" ht="15" customHeight="1" x14ac:dyDescent="0.2">
      <c r="B2" s="16"/>
      <c r="D2" s="7"/>
      <c r="E2" s="7"/>
      <c r="F2" s="7"/>
      <c r="G2" s="333" t="s">
        <v>11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7"/>
      <c r="E3" s="7"/>
      <c r="F3" s="7"/>
      <c r="G3" s="336"/>
      <c r="H3" s="337"/>
      <c r="I3" s="337"/>
      <c r="J3" s="337"/>
      <c r="K3" s="337"/>
      <c r="L3" s="337"/>
      <c r="M3" s="338"/>
    </row>
    <row r="4" spans="2:13" s="15" customFormat="1" x14ac:dyDescent="0.2">
      <c r="B4" s="16"/>
      <c r="D4" s="7"/>
      <c r="E4" s="7"/>
      <c r="F4" s="7"/>
      <c r="G4" s="336"/>
      <c r="H4" s="337"/>
      <c r="I4" s="337"/>
      <c r="J4" s="337"/>
      <c r="K4" s="337"/>
      <c r="L4" s="337"/>
      <c r="M4" s="338"/>
    </row>
    <row r="5" spans="2:13" s="15" customFormat="1" ht="13.5" thickBot="1" x14ac:dyDescent="0.25">
      <c r="B5" s="16"/>
      <c r="D5" s="7"/>
      <c r="E5" s="7"/>
      <c r="F5" s="7"/>
      <c r="G5" s="347"/>
      <c r="H5" s="348"/>
      <c r="I5" s="348"/>
      <c r="J5" s="348"/>
      <c r="K5" s="348"/>
      <c r="L5" s="348"/>
      <c r="M5" s="349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ht="14.25" customHeight="1" x14ac:dyDescent="0.2">
      <c r="A18" s="343" t="s">
        <v>0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5"/>
    </row>
    <row r="19" spans="1:13" ht="29.25" customHeight="1" x14ac:dyDescent="0.2">
      <c r="A19" s="346" t="s">
        <v>1</v>
      </c>
      <c r="B19" s="346"/>
      <c r="C19" s="25" t="s">
        <v>2</v>
      </c>
      <c r="D19" s="25" t="s">
        <v>3</v>
      </c>
      <c r="E19" s="346" t="s">
        <v>4</v>
      </c>
      <c r="F19" s="346"/>
      <c r="G19" s="346"/>
      <c r="H19" s="346" t="s">
        <v>5</v>
      </c>
      <c r="I19" s="346"/>
      <c r="J19" s="25" t="s">
        <v>6</v>
      </c>
      <c r="K19" s="25" t="s">
        <v>7</v>
      </c>
      <c r="L19" s="25" t="s">
        <v>8</v>
      </c>
      <c r="M19" s="25" t="s">
        <v>9</v>
      </c>
    </row>
    <row r="20" spans="1:13" s="33" customFormat="1" ht="24" customHeight="1" x14ac:dyDescent="0.2">
      <c r="A20" s="308" t="s">
        <v>62</v>
      </c>
      <c r="B20" s="309"/>
      <c r="C20" s="28" t="s">
        <v>63</v>
      </c>
      <c r="D20" s="29" t="s">
        <v>64</v>
      </c>
      <c r="E20" s="310">
        <v>9781629998916</v>
      </c>
      <c r="F20" s="311"/>
      <c r="G20" s="312"/>
      <c r="H20" s="313"/>
      <c r="I20" s="314"/>
      <c r="J20" s="9">
        <v>24.99</v>
      </c>
      <c r="K20" s="13"/>
      <c r="L20" s="13"/>
      <c r="M20" s="13"/>
    </row>
  </sheetData>
  <mergeCells count="9">
    <mergeCell ref="A20:B20"/>
    <mergeCell ref="E20:G20"/>
    <mergeCell ref="A18:M18"/>
    <mergeCell ref="A19:B19"/>
    <mergeCell ref="G1:M1"/>
    <mergeCell ref="G2:M5"/>
    <mergeCell ref="E19:G19"/>
    <mergeCell ref="H19:I19"/>
    <mergeCell ref="H20:I20"/>
  </mergeCells>
  <pageMargins left="0.7" right="0.7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9AC-F396-48B1-8C50-C25ADED333E2}">
  <sheetPr>
    <pageSetUpPr fitToPage="1"/>
  </sheetPr>
  <dimension ref="A1:M26"/>
  <sheetViews>
    <sheetView topLeftCell="A10" zoomScaleNormal="100" workbookViewId="0">
      <selection activeCell="E24" sqref="E24:G24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4:13" s="15" customFormat="1" ht="61.5" customHeight="1" thickBot="1" x14ac:dyDescent="0.35">
      <c r="D1" s="2"/>
      <c r="E1" s="2"/>
      <c r="F1" s="2"/>
      <c r="G1" s="290" t="s">
        <v>115</v>
      </c>
      <c r="H1" s="291"/>
      <c r="I1" s="291"/>
      <c r="J1" s="291"/>
      <c r="K1" s="291"/>
      <c r="L1" s="291"/>
      <c r="M1" s="292"/>
    </row>
    <row r="2" spans="4:13" s="15" customFormat="1" ht="15" customHeight="1" x14ac:dyDescent="0.2">
      <c r="D2" s="7"/>
      <c r="E2" s="7"/>
      <c r="F2" s="7"/>
      <c r="G2" s="333" t="s">
        <v>106</v>
      </c>
      <c r="H2" s="334"/>
      <c r="I2" s="334"/>
      <c r="J2" s="334"/>
      <c r="K2" s="334"/>
      <c r="L2" s="334"/>
      <c r="M2" s="335"/>
    </row>
    <row r="3" spans="4:13" s="15" customFormat="1" ht="14.45" customHeight="1" x14ac:dyDescent="0.2">
      <c r="D3" s="7"/>
      <c r="E3" s="7"/>
      <c r="F3" s="7"/>
      <c r="G3" s="336"/>
      <c r="H3" s="350"/>
      <c r="I3" s="350"/>
      <c r="J3" s="350"/>
      <c r="K3" s="350"/>
      <c r="L3" s="350"/>
      <c r="M3" s="338"/>
    </row>
    <row r="4" spans="4:13" s="15" customFormat="1" ht="27" customHeight="1" thickBot="1" x14ac:dyDescent="0.25">
      <c r="D4" s="7"/>
      <c r="E4" s="7"/>
      <c r="F4" s="7"/>
      <c r="G4" s="347"/>
      <c r="H4" s="348"/>
      <c r="I4" s="348"/>
      <c r="J4" s="348"/>
      <c r="K4" s="348"/>
      <c r="L4" s="348"/>
      <c r="M4" s="349"/>
    </row>
    <row r="5" spans="4:13" s="15" customFormat="1" x14ac:dyDescent="0.2">
      <c r="D5" s="16"/>
      <c r="E5" s="16"/>
      <c r="G5" s="18"/>
      <c r="H5" s="18"/>
    </row>
    <row r="6" spans="4:13" s="15" customFormat="1" x14ac:dyDescent="0.2">
      <c r="D6" s="16"/>
      <c r="E6" s="16"/>
      <c r="H6" s="16"/>
    </row>
    <row r="7" spans="4:13" s="15" customFormat="1" x14ac:dyDescent="0.2">
      <c r="D7" s="16"/>
      <c r="E7" s="16"/>
      <c r="H7" s="16"/>
    </row>
    <row r="8" spans="4:13" s="15" customFormat="1" x14ac:dyDescent="0.2">
      <c r="D8" s="16"/>
      <c r="E8" s="16"/>
      <c r="H8" s="16"/>
    </row>
    <row r="9" spans="4:13" s="15" customFormat="1" x14ac:dyDescent="0.2">
      <c r="D9" s="16"/>
      <c r="E9" s="16"/>
      <c r="H9" s="16"/>
    </row>
    <row r="10" spans="4:13" s="15" customFormat="1" x14ac:dyDescent="0.2">
      <c r="D10" s="16"/>
      <c r="E10" s="16"/>
      <c r="H10" s="16"/>
    </row>
    <row r="11" spans="4:13" s="15" customFormat="1" x14ac:dyDescent="0.2">
      <c r="D11" s="16"/>
      <c r="E11" s="16"/>
      <c r="H11" s="16"/>
    </row>
    <row r="12" spans="4:13" s="15" customFormat="1" x14ac:dyDescent="0.2">
      <c r="D12" s="16"/>
      <c r="E12" s="16"/>
      <c r="H12" s="16"/>
    </row>
    <row r="13" spans="4:13" s="15" customFormat="1" x14ac:dyDescent="0.2">
      <c r="D13" s="16"/>
      <c r="E13" s="16"/>
      <c r="H13" s="16"/>
    </row>
    <row r="14" spans="4:13" s="15" customFormat="1" x14ac:dyDescent="0.2">
      <c r="D14" s="16"/>
      <c r="E14" s="16"/>
      <c r="H14" s="16"/>
    </row>
    <row r="15" spans="4:13" s="15" customFormat="1" x14ac:dyDescent="0.2">
      <c r="D15" s="16"/>
      <c r="E15" s="16"/>
      <c r="H15" s="16"/>
    </row>
    <row r="16" spans="4:13" s="15" customFormat="1" x14ac:dyDescent="0.2">
      <c r="D16" s="16"/>
      <c r="E16" s="16"/>
      <c r="H16" s="16"/>
    </row>
    <row r="17" spans="1:13" s="15" customFormat="1" x14ac:dyDescent="0.2">
      <c r="D17" s="16"/>
      <c r="E17" s="16"/>
      <c r="H17" s="16"/>
    </row>
    <row r="18" spans="1:13" ht="14.25" customHeight="1" x14ac:dyDescent="0.2">
      <c r="A18" s="302" t="s">
        <v>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1:13" ht="29.25" customHeight="1" x14ac:dyDescent="0.2">
      <c r="A19" s="305" t="s">
        <v>1</v>
      </c>
      <c r="B19" s="306"/>
      <c r="C19" s="19" t="s">
        <v>2</v>
      </c>
      <c r="D19" s="19" t="s">
        <v>3</v>
      </c>
      <c r="E19" s="305" t="s">
        <v>4</v>
      </c>
      <c r="F19" s="307"/>
      <c r="G19" s="306"/>
      <c r="H19" s="305" t="s">
        <v>5</v>
      </c>
      <c r="I19" s="306"/>
      <c r="J19" s="19" t="s">
        <v>6</v>
      </c>
      <c r="K19" s="19" t="s">
        <v>7</v>
      </c>
      <c r="L19" s="19" t="s">
        <v>8</v>
      </c>
      <c r="M19" s="19" t="s">
        <v>9</v>
      </c>
    </row>
    <row r="20" spans="1:13" ht="24" customHeight="1" x14ac:dyDescent="0.2">
      <c r="A20" s="308" t="s">
        <v>148</v>
      </c>
      <c r="B20" s="309"/>
      <c r="C20" s="11"/>
      <c r="D20" s="29" t="s">
        <v>52</v>
      </c>
      <c r="E20" s="310">
        <v>9781642724875</v>
      </c>
      <c r="F20" s="311"/>
      <c r="G20" s="312"/>
      <c r="H20" s="313"/>
      <c r="I20" s="314"/>
      <c r="J20" s="9">
        <v>12.99</v>
      </c>
      <c r="K20" s="13"/>
      <c r="L20" s="13"/>
      <c r="M20" s="13"/>
    </row>
    <row r="21" spans="1:13" ht="24" customHeight="1" x14ac:dyDescent="0.2">
      <c r="A21" s="315" t="s">
        <v>149</v>
      </c>
      <c r="B21" s="316"/>
      <c r="C21" s="12"/>
      <c r="D21" s="31" t="s">
        <v>150</v>
      </c>
      <c r="E21" s="317">
        <v>9781642724639</v>
      </c>
      <c r="F21" s="318"/>
      <c r="G21" s="319"/>
      <c r="H21" s="320"/>
      <c r="I21" s="321"/>
      <c r="J21" s="8">
        <v>12.99</v>
      </c>
      <c r="K21" s="14"/>
      <c r="L21" s="14"/>
      <c r="M21" s="14"/>
    </row>
    <row r="22" spans="1:13" ht="24" customHeight="1" x14ac:dyDescent="0.2">
      <c r="A22" s="308" t="s">
        <v>151</v>
      </c>
      <c r="B22" s="309"/>
      <c r="C22" s="11"/>
      <c r="D22" s="29" t="s">
        <v>52</v>
      </c>
      <c r="E22" s="310">
        <v>9781432130756</v>
      </c>
      <c r="F22" s="311"/>
      <c r="G22" s="312"/>
      <c r="H22" s="313"/>
      <c r="I22" s="314"/>
      <c r="J22" s="9">
        <v>9.99</v>
      </c>
      <c r="K22" s="13"/>
      <c r="L22" s="13"/>
      <c r="M22" s="13"/>
    </row>
    <row r="23" spans="1:13" ht="24" customHeight="1" x14ac:dyDescent="0.2">
      <c r="A23" s="315" t="s">
        <v>152</v>
      </c>
      <c r="B23" s="316"/>
      <c r="C23" s="12"/>
      <c r="D23" s="14"/>
      <c r="E23" s="317">
        <v>1220000132474</v>
      </c>
      <c r="F23" s="318"/>
      <c r="G23" s="319"/>
      <c r="H23" s="320"/>
      <c r="I23" s="321"/>
      <c r="J23" s="8">
        <v>7.99</v>
      </c>
      <c r="K23" s="14"/>
      <c r="L23" s="14"/>
      <c r="M23" s="14"/>
    </row>
    <row r="24" spans="1:13" ht="24" customHeight="1" x14ac:dyDescent="0.2">
      <c r="A24" s="308" t="s">
        <v>153</v>
      </c>
      <c r="B24" s="309"/>
      <c r="C24" s="28" t="s">
        <v>154</v>
      </c>
      <c r="D24" s="13"/>
      <c r="E24" s="310">
        <v>1220000133785</v>
      </c>
      <c r="F24" s="311"/>
      <c r="G24" s="312"/>
      <c r="H24" s="313"/>
      <c r="I24" s="314"/>
      <c r="J24" s="9">
        <v>12.99</v>
      </c>
      <c r="K24" s="13"/>
      <c r="L24" s="13"/>
      <c r="M24" s="13"/>
    </row>
    <row r="25" spans="1:13" ht="24" customHeight="1" x14ac:dyDescent="0.2">
      <c r="A25" s="315" t="s">
        <v>155</v>
      </c>
      <c r="B25" s="316"/>
      <c r="C25" s="12"/>
      <c r="D25" s="14"/>
      <c r="E25" s="317">
        <v>1220000132542</v>
      </c>
      <c r="F25" s="318"/>
      <c r="G25" s="319"/>
      <c r="H25" s="320"/>
      <c r="I25" s="321"/>
      <c r="J25" s="8">
        <v>16.989999999999998</v>
      </c>
      <c r="K25" s="14"/>
      <c r="L25" s="14"/>
      <c r="M25" s="14"/>
    </row>
    <row r="26" spans="1:13" ht="24" customHeight="1" x14ac:dyDescent="0.2">
      <c r="A26" s="308" t="s">
        <v>156</v>
      </c>
      <c r="B26" s="309"/>
      <c r="C26" s="11"/>
      <c r="D26" s="29" t="s">
        <v>150</v>
      </c>
      <c r="E26" s="310">
        <v>9781642720129</v>
      </c>
      <c r="F26" s="311"/>
      <c r="G26" s="312"/>
      <c r="H26" s="313"/>
      <c r="I26" s="314"/>
      <c r="J26" s="9">
        <v>19.989999999999998</v>
      </c>
      <c r="K26" s="13"/>
      <c r="L26" s="13"/>
      <c r="M26" s="13"/>
    </row>
  </sheetData>
  <mergeCells count="27">
    <mergeCell ref="A26:B26"/>
    <mergeCell ref="E26:G26"/>
    <mergeCell ref="H26:I26"/>
    <mergeCell ref="A24:B24"/>
    <mergeCell ref="E24:G24"/>
    <mergeCell ref="H24:I24"/>
    <mergeCell ref="A25:B25"/>
    <mergeCell ref="E25:G25"/>
    <mergeCell ref="H25:I25"/>
    <mergeCell ref="A22:B22"/>
    <mergeCell ref="E22:G22"/>
    <mergeCell ref="H22:I22"/>
    <mergeCell ref="A23:B23"/>
    <mergeCell ref="E23:G23"/>
    <mergeCell ref="H23:I23"/>
    <mergeCell ref="A20:B20"/>
    <mergeCell ref="E20:G20"/>
    <mergeCell ref="H20:I20"/>
    <mergeCell ref="A21:B21"/>
    <mergeCell ref="E21:G21"/>
    <mergeCell ref="H21:I21"/>
    <mergeCell ref="G1:M1"/>
    <mergeCell ref="G2:M4"/>
    <mergeCell ref="A18:M18"/>
    <mergeCell ref="A19:B19"/>
    <mergeCell ref="E19:G19"/>
    <mergeCell ref="H19:I19"/>
  </mergeCells>
  <pageMargins left="0.7" right="0.7" top="0.75" bottom="0.75" header="0.3" footer="0.3"/>
  <pageSetup scale="8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8"/>
  <sheetViews>
    <sheetView workbookViewId="0">
      <selection activeCell="S29" sqref="S29"/>
    </sheetView>
  </sheetViews>
  <sheetFormatPr defaultRowHeight="12.75" x14ac:dyDescent="0.2"/>
  <cols>
    <col min="1" max="1" width="11.83203125" customWidth="1"/>
    <col min="2" max="2" width="18.8320312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640625" customWidth="1"/>
    <col min="9" max="9" width="4.1640625" customWidth="1"/>
    <col min="10" max="10" width="10.83203125" customWidth="1"/>
    <col min="11" max="11" width="10.6640625" customWidth="1"/>
    <col min="12" max="12" width="8.1640625" customWidth="1"/>
    <col min="13" max="13" width="10.6640625" customWidth="1"/>
    <col min="14" max="14" width="7.1640625" customWidth="1"/>
  </cols>
  <sheetData>
    <row r="1" spans="2:13" s="4" customFormat="1" ht="66" customHeight="1" thickBot="1" x14ac:dyDescent="0.35">
      <c r="B1" s="5"/>
      <c r="C1" s="6"/>
      <c r="D1" s="2"/>
      <c r="E1" s="2"/>
      <c r="F1" s="2"/>
      <c r="G1" s="290" t="s">
        <v>43</v>
      </c>
      <c r="H1" s="291"/>
      <c r="I1" s="291"/>
      <c r="J1" s="291"/>
      <c r="K1" s="291"/>
      <c r="L1" s="291"/>
      <c r="M1" s="292"/>
    </row>
    <row r="2" spans="2:13" s="4" customFormat="1" ht="13.15" customHeight="1" x14ac:dyDescent="0.2">
      <c r="B2" s="5"/>
      <c r="D2" s="5"/>
      <c r="E2" s="16"/>
      <c r="F2" s="5"/>
      <c r="G2" s="333" t="s">
        <v>15</v>
      </c>
      <c r="H2" s="334"/>
      <c r="I2" s="334"/>
      <c r="J2" s="334"/>
      <c r="K2" s="334"/>
      <c r="L2" s="334"/>
      <c r="M2" s="335"/>
    </row>
    <row r="3" spans="2:13" s="4" customFormat="1" x14ac:dyDescent="0.2">
      <c r="B3" s="5"/>
      <c r="D3" s="5"/>
      <c r="E3" s="16"/>
      <c r="F3" s="5"/>
      <c r="G3" s="336"/>
      <c r="H3" s="337"/>
      <c r="I3" s="337"/>
      <c r="J3" s="337"/>
      <c r="K3" s="337"/>
      <c r="L3" s="337"/>
      <c r="M3" s="338"/>
    </row>
    <row r="4" spans="2:13" s="4" customFormat="1" x14ac:dyDescent="0.2">
      <c r="B4" s="5"/>
      <c r="D4" s="5"/>
      <c r="E4" s="16"/>
      <c r="F4" s="5"/>
      <c r="G4" s="336"/>
      <c r="H4" s="337"/>
      <c r="I4" s="337"/>
      <c r="J4" s="337"/>
      <c r="K4" s="337"/>
      <c r="L4" s="337"/>
      <c r="M4" s="338"/>
    </row>
    <row r="5" spans="2:13" s="4" customFormat="1" ht="33.75" customHeight="1" thickBot="1" x14ac:dyDescent="0.25">
      <c r="B5" s="5"/>
      <c r="D5" s="5"/>
      <c r="E5" s="16"/>
      <c r="F5" s="5"/>
      <c r="G5" s="347"/>
      <c r="H5" s="348"/>
      <c r="I5" s="348"/>
      <c r="J5" s="348"/>
      <c r="K5" s="348"/>
      <c r="L5" s="348"/>
      <c r="M5" s="349"/>
    </row>
    <row r="6" spans="2:13" s="4" customFormat="1" x14ac:dyDescent="0.2">
      <c r="B6" s="5"/>
      <c r="E6" s="15"/>
      <c r="G6" s="5"/>
      <c r="H6" s="5"/>
      <c r="I6" s="5"/>
    </row>
    <row r="7" spans="2:13" s="4" customFormat="1" x14ac:dyDescent="0.2">
      <c r="B7" s="5"/>
      <c r="E7" s="15"/>
      <c r="G7" s="5"/>
      <c r="H7" s="5"/>
      <c r="I7" s="5"/>
    </row>
    <row r="8" spans="2:13" s="4" customFormat="1" x14ac:dyDescent="0.2">
      <c r="B8" s="5"/>
      <c r="E8" s="15"/>
      <c r="G8" s="5"/>
      <c r="H8" s="5"/>
      <c r="I8" s="5"/>
    </row>
    <row r="9" spans="2:13" s="4" customFormat="1" x14ac:dyDescent="0.2">
      <c r="B9" s="5"/>
      <c r="E9" s="15"/>
      <c r="G9" s="5"/>
      <c r="H9" s="5"/>
      <c r="I9" s="5"/>
    </row>
    <row r="10" spans="2:13" s="4" customFormat="1" x14ac:dyDescent="0.2">
      <c r="B10" s="5"/>
      <c r="E10" s="15"/>
      <c r="G10" s="5"/>
      <c r="H10" s="5"/>
      <c r="I10" s="5"/>
    </row>
    <row r="11" spans="2:13" s="4" customFormat="1" x14ac:dyDescent="0.2">
      <c r="B11" s="5"/>
      <c r="E11" s="15"/>
      <c r="G11" s="5"/>
      <c r="H11" s="5"/>
      <c r="I11" s="5"/>
    </row>
    <row r="12" spans="2:13" s="4" customFormat="1" x14ac:dyDescent="0.2">
      <c r="B12" s="5"/>
      <c r="E12" s="15"/>
      <c r="G12" s="5"/>
      <c r="H12" s="5"/>
      <c r="I12" s="5"/>
    </row>
    <row r="13" spans="2:13" s="4" customFormat="1" x14ac:dyDescent="0.2">
      <c r="B13" s="5"/>
      <c r="E13" s="15"/>
      <c r="G13" s="5"/>
      <c r="H13" s="5"/>
      <c r="I13" s="5"/>
    </row>
    <row r="14" spans="2:13" s="4" customFormat="1" x14ac:dyDescent="0.2">
      <c r="B14" s="5"/>
      <c r="E14" s="15"/>
      <c r="G14" s="5"/>
      <c r="H14" s="5"/>
      <c r="I14" s="5"/>
    </row>
    <row r="15" spans="2:13" s="4" customFormat="1" x14ac:dyDescent="0.2">
      <c r="B15" s="5"/>
      <c r="E15" s="15"/>
      <c r="G15" s="5"/>
      <c r="H15" s="5"/>
      <c r="I15" s="5"/>
    </row>
    <row r="16" spans="2:13" s="4" customFormat="1" x14ac:dyDescent="0.2">
      <c r="B16" s="5"/>
      <c r="E16" s="15"/>
      <c r="G16" s="5"/>
      <c r="H16" s="5"/>
      <c r="I16" s="5"/>
    </row>
    <row r="17" spans="1:13" s="4" customFormat="1" x14ac:dyDescent="0.2">
      <c r="B17" s="5"/>
      <c r="E17" s="15"/>
      <c r="G17" s="5"/>
      <c r="H17" s="5"/>
      <c r="I17" s="5"/>
    </row>
    <row r="18" spans="1:13" ht="14.25" customHeight="1" x14ac:dyDescent="0.2">
      <c r="A18" s="328" t="s">
        <v>0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</row>
    <row r="19" spans="1:13" ht="29.25" customHeight="1" x14ac:dyDescent="0.2">
      <c r="A19" s="331" t="s">
        <v>1</v>
      </c>
      <c r="B19" s="332"/>
      <c r="C19" s="1" t="s">
        <v>2</v>
      </c>
      <c r="D19" s="22" t="s">
        <v>3</v>
      </c>
      <c r="E19" s="351" t="s">
        <v>4</v>
      </c>
      <c r="F19" s="353"/>
      <c r="G19" s="352"/>
      <c r="H19" s="351" t="s">
        <v>5</v>
      </c>
      <c r="I19" s="352"/>
      <c r="J19" s="22" t="s">
        <v>6</v>
      </c>
      <c r="K19" s="22" t="s">
        <v>7</v>
      </c>
      <c r="L19" s="22" t="s">
        <v>8</v>
      </c>
      <c r="M19" s="22" t="s">
        <v>9</v>
      </c>
    </row>
    <row r="20" spans="1:13" s="33" customFormat="1" ht="24" customHeight="1" x14ac:dyDescent="0.2">
      <c r="A20" s="308" t="s">
        <v>65</v>
      </c>
      <c r="B20" s="309"/>
      <c r="C20" s="13"/>
      <c r="D20" s="13"/>
      <c r="E20" s="310">
        <v>886083894794</v>
      </c>
      <c r="F20" s="311"/>
      <c r="G20" s="312"/>
      <c r="H20" s="313"/>
      <c r="I20" s="314"/>
      <c r="J20" s="9">
        <v>10.99</v>
      </c>
      <c r="K20" s="13"/>
      <c r="L20" s="13"/>
      <c r="M20" s="13"/>
    </row>
    <row r="21" spans="1:13" s="33" customFormat="1" ht="24" customHeight="1" x14ac:dyDescent="0.2">
      <c r="A21" s="315" t="s">
        <v>66</v>
      </c>
      <c r="B21" s="316"/>
      <c r="C21" s="14"/>
      <c r="D21" s="14"/>
      <c r="E21" s="317">
        <v>886083887550</v>
      </c>
      <c r="F21" s="318"/>
      <c r="G21" s="319"/>
      <c r="H21" s="320"/>
      <c r="I21" s="321"/>
      <c r="J21" s="8">
        <v>5.99</v>
      </c>
      <c r="K21" s="14"/>
      <c r="L21" s="14"/>
      <c r="M21" s="14"/>
    </row>
    <row r="22" spans="1:13" s="21" customFormat="1" ht="24" customHeight="1" x14ac:dyDescent="0.2">
      <c r="A22" s="308" t="s">
        <v>67</v>
      </c>
      <c r="B22" s="309"/>
      <c r="C22" s="13"/>
      <c r="D22" s="13"/>
      <c r="E22" s="310">
        <v>886083887529</v>
      </c>
      <c r="F22" s="311"/>
      <c r="G22" s="312"/>
      <c r="H22" s="313"/>
      <c r="I22" s="314"/>
      <c r="J22" s="9">
        <v>5.99</v>
      </c>
      <c r="K22" s="13"/>
      <c r="L22" s="13"/>
      <c r="M22" s="13"/>
    </row>
    <row r="23" spans="1:13" s="21" customFormat="1" ht="24" customHeight="1" x14ac:dyDescent="0.2">
      <c r="A23" s="315" t="s">
        <v>68</v>
      </c>
      <c r="B23" s="316"/>
      <c r="C23" s="14"/>
      <c r="D23" s="14"/>
      <c r="E23" s="317">
        <v>886083887499</v>
      </c>
      <c r="F23" s="318"/>
      <c r="G23" s="319"/>
      <c r="H23" s="320"/>
      <c r="I23" s="321"/>
      <c r="J23" s="8">
        <v>5.99</v>
      </c>
      <c r="K23" s="14"/>
      <c r="L23" s="14"/>
      <c r="M23" s="14"/>
    </row>
    <row r="24" spans="1:13" s="21" customFormat="1" ht="24" customHeight="1" x14ac:dyDescent="0.2">
      <c r="A24" s="308" t="s">
        <v>69</v>
      </c>
      <c r="B24" s="309"/>
      <c r="C24" s="13"/>
      <c r="D24" s="13"/>
      <c r="E24" s="310">
        <v>886083887581</v>
      </c>
      <c r="F24" s="311"/>
      <c r="G24" s="312"/>
      <c r="H24" s="313"/>
      <c r="I24" s="314"/>
      <c r="J24" s="9">
        <v>5.99</v>
      </c>
      <c r="K24" s="13"/>
      <c r="L24" s="13"/>
      <c r="M24" s="13"/>
    </row>
    <row r="25" spans="1:13" s="21" customFormat="1" ht="24" customHeight="1" x14ac:dyDescent="0.2">
      <c r="A25" s="315" t="s">
        <v>70</v>
      </c>
      <c r="B25" s="316"/>
      <c r="C25" s="14"/>
      <c r="D25" s="14"/>
      <c r="E25" s="317">
        <v>886083887611</v>
      </c>
      <c r="F25" s="318"/>
      <c r="G25" s="319"/>
      <c r="H25" s="320"/>
      <c r="I25" s="321"/>
      <c r="J25" s="8">
        <v>5.99</v>
      </c>
      <c r="K25" s="14"/>
      <c r="L25" s="14"/>
      <c r="M25" s="14"/>
    </row>
    <row r="26" spans="1:13" s="21" customFormat="1" ht="24" customHeight="1" x14ac:dyDescent="0.2">
      <c r="A26" s="308" t="s">
        <v>71</v>
      </c>
      <c r="B26" s="309"/>
      <c r="C26" s="13"/>
      <c r="D26" s="13"/>
      <c r="E26" s="310">
        <v>886083887468</v>
      </c>
      <c r="F26" s="311"/>
      <c r="G26" s="312"/>
      <c r="H26" s="313"/>
      <c r="I26" s="314"/>
      <c r="J26" s="9">
        <v>5.99</v>
      </c>
      <c r="K26" s="13"/>
      <c r="L26" s="13"/>
      <c r="M26" s="13"/>
    </row>
    <row r="27" spans="1:13" s="21" customFormat="1" ht="24" customHeight="1" x14ac:dyDescent="0.2">
      <c r="A27" s="315" t="s">
        <v>72</v>
      </c>
      <c r="B27" s="316"/>
      <c r="C27" s="14"/>
      <c r="D27" s="14"/>
      <c r="E27" s="317">
        <v>886083894831</v>
      </c>
      <c r="F27" s="318"/>
      <c r="G27" s="319"/>
      <c r="H27" s="320"/>
      <c r="I27" s="321"/>
      <c r="J27" s="8">
        <v>21.99</v>
      </c>
      <c r="K27" s="14"/>
      <c r="L27" s="14"/>
      <c r="M27" s="14"/>
    </row>
    <row r="28" spans="1:13" s="21" customFormat="1" ht="24" customHeight="1" x14ac:dyDescent="0.2">
      <c r="A28" s="308" t="s">
        <v>73</v>
      </c>
      <c r="B28" s="309"/>
      <c r="C28" s="13"/>
      <c r="D28" s="13"/>
      <c r="E28" s="310">
        <v>886083894817</v>
      </c>
      <c r="F28" s="311"/>
      <c r="G28" s="312"/>
      <c r="H28" s="313"/>
      <c r="I28" s="314"/>
      <c r="J28" s="9">
        <v>15.99</v>
      </c>
      <c r="K28" s="13"/>
      <c r="L28" s="13"/>
      <c r="M28" s="13"/>
    </row>
  </sheetData>
  <mergeCells count="33">
    <mergeCell ref="A18:M18"/>
    <mergeCell ref="A19:B19"/>
    <mergeCell ref="H19:I19"/>
    <mergeCell ref="G1:M1"/>
    <mergeCell ref="G2:M5"/>
    <mergeCell ref="E19:G19"/>
    <mergeCell ref="A20:B20"/>
    <mergeCell ref="H20:I20"/>
    <mergeCell ref="A21:B21"/>
    <mergeCell ref="H21:I21"/>
    <mergeCell ref="E20:G20"/>
    <mergeCell ref="E21:G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8:B28"/>
    <mergeCell ref="E28:G28"/>
    <mergeCell ref="H28:I28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CFAD-8C01-4C36-8EC9-90E5F189FA7D}">
  <sheetPr>
    <pageSetUpPr fitToPage="1"/>
  </sheetPr>
  <dimension ref="A1:M21"/>
  <sheetViews>
    <sheetView zoomScaleNormal="100" workbookViewId="0">
      <selection activeCell="I30" sqref="I30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332031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72.75" customHeight="1" thickBot="1" x14ac:dyDescent="0.35">
      <c r="B1" s="16"/>
      <c r="C1" s="17"/>
      <c r="D1" s="2"/>
      <c r="E1" s="2"/>
      <c r="F1" s="2"/>
      <c r="G1" s="290" t="s">
        <v>48</v>
      </c>
      <c r="H1" s="291"/>
      <c r="I1" s="291"/>
      <c r="J1" s="291"/>
      <c r="K1" s="291"/>
      <c r="L1" s="291"/>
      <c r="M1" s="292"/>
    </row>
    <row r="2" spans="2:13" s="15" customFormat="1" ht="18.600000000000001" customHeight="1" x14ac:dyDescent="0.2">
      <c r="B2" s="16"/>
      <c r="D2" s="7"/>
      <c r="E2" s="7"/>
      <c r="F2" s="7"/>
      <c r="G2" s="333" t="s">
        <v>49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7"/>
      <c r="E3" s="7"/>
      <c r="F3" s="7"/>
      <c r="G3" s="336"/>
      <c r="H3" s="350"/>
      <c r="I3" s="350"/>
      <c r="J3" s="350"/>
      <c r="K3" s="350"/>
      <c r="L3" s="350"/>
      <c r="M3" s="338"/>
    </row>
    <row r="4" spans="2:13" s="15" customFormat="1" x14ac:dyDescent="0.2">
      <c r="B4" s="16"/>
      <c r="D4" s="7"/>
      <c r="E4" s="7"/>
      <c r="F4" s="7"/>
      <c r="G4" s="336"/>
      <c r="H4" s="350"/>
      <c r="I4" s="350"/>
      <c r="J4" s="350"/>
      <c r="K4" s="350"/>
      <c r="L4" s="350"/>
      <c r="M4" s="338"/>
    </row>
    <row r="5" spans="2:13" s="15" customFormat="1" ht="20.25" customHeight="1" thickBot="1" x14ac:dyDescent="0.25">
      <c r="B5" s="16"/>
      <c r="D5" s="7"/>
      <c r="E5" s="7"/>
      <c r="F5" s="7"/>
      <c r="G5" s="347"/>
      <c r="H5" s="348"/>
      <c r="I5" s="348"/>
      <c r="J5" s="348"/>
      <c r="K5" s="348"/>
      <c r="L5" s="348"/>
      <c r="M5" s="349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s="15" customFormat="1" x14ac:dyDescent="0.2">
      <c r="B18" s="16"/>
      <c r="G18" s="16"/>
      <c r="H18" s="16"/>
      <c r="I18" s="16"/>
      <c r="J18" s="16"/>
    </row>
    <row r="19" spans="1:13" ht="14.25" customHeight="1" x14ac:dyDescent="0.2">
      <c r="A19" s="343" t="s">
        <v>0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5"/>
    </row>
    <row r="20" spans="1:13" ht="29.25" customHeight="1" x14ac:dyDescent="0.2">
      <c r="A20" s="346" t="s">
        <v>1</v>
      </c>
      <c r="B20" s="346"/>
      <c r="C20" s="27" t="s">
        <v>2</v>
      </c>
      <c r="D20" s="27" t="s">
        <v>3</v>
      </c>
      <c r="E20" s="346" t="s">
        <v>4</v>
      </c>
      <c r="F20" s="346"/>
      <c r="G20" s="346"/>
      <c r="H20" s="346" t="s">
        <v>5</v>
      </c>
      <c r="I20" s="346"/>
      <c r="J20" s="27" t="s">
        <v>6</v>
      </c>
      <c r="K20" s="27" t="s">
        <v>7</v>
      </c>
      <c r="L20" s="27" t="s">
        <v>8</v>
      </c>
      <c r="M20" s="27" t="s">
        <v>9</v>
      </c>
    </row>
    <row r="21" spans="1:13" ht="24" customHeight="1" x14ac:dyDescent="0.2">
      <c r="A21" s="308" t="s">
        <v>50</v>
      </c>
      <c r="B21" s="309"/>
      <c r="C21" s="28" t="s">
        <v>51</v>
      </c>
      <c r="D21" s="29" t="s">
        <v>52</v>
      </c>
      <c r="E21" s="310">
        <v>9780768454000</v>
      </c>
      <c r="F21" s="311"/>
      <c r="G21" s="312"/>
      <c r="H21" s="313"/>
      <c r="I21" s="314"/>
      <c r="J21" s="9">
        <v>19.989999999999998</v>
      </c>
      <c r="K21" s="9">
        <v>13.99</v>
      </c>
      <c r="L21" s="13"/>
      <c r="M21" s="13"/>
    </row>
  </sheetData>
  <mergeCells count="9">
    <mergeCell ref="A21:B21"/>
    <mergeCell ref="E21:G21"/>
    <mergeCell ref="H21:I21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A227-59A0-45AC-ABF2-6C34BDB8C045}">
  <sheetPr>
    <pageSetUpPr fitToPage="1"/>
  </sheetPr>
  <dimension ref="A1:M24"/>
  <sheetViews>
    <sheetView workbookViewId="0">
      <selection activeCell="C24" sqref="C24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2:13" s="15" customFormat="1" ht="61.5" customHeight="1" thickBot="1" x14ac:dyDescent="0.25">
      <c r="B1" s="16"/>
      <c r="C1" s="17"/>
      <c r="D1" s="34"/>
      <c r="E1" s="34"/>
      <c r="F1" s="34"/>
      <c r="G1" s="290" t="s">
        <v>87</v>
      </c>
      <c r="H1" s="291"/>
      <c r="I1" s="291"/>
      <c r="J1" s="291"/>
      <c r="K1" s="291"/>
      <c r="L1" s="291"/>
      <c r="M1" s="292"/>
    </row>
    <row r="2" spans="2:13" s="15" customFormat="1" ht="15" customHeight="1" x14ac:dyDescent="0.2">
      <c r="B2" s="16"/>
      <c r="D2" s="18"/>
      <c r="E2" s="18"/>
      <c r="F2" s="18"/>
      <c r="G2" s="333" t="s">
        <v>88</v>
      </c>
      <c r="H2" s="334"/>
      <c r="I2" s="334"/>
      <c r="J2" s="334"/>
      <c r="K2" s="334"/>
      <c r="L2" s="334"/>
      <c r="M2" s="335"/>
    </row>
    <row r="3" spans="2:13" s="15" customFormat="1" x14ac:dyDescent="0.2">
      <c r="B3" s="16"/>
      <c r="D3" s="18"/>
      <c r="E3" s="18"/>
      <c r="F3" s="18"/>
      <c r="G3" s="336"/>
      <c r="H3" s="350"/>
      <c r="I3" s="350"/>
      <c r="J3" s="350"/>
      <c r="K3" s="350"/>
      <c r="L3" s="350"/>
      <c r="M3" s="338"/>
    </row>
    <row r="4" spans="2:13" s="15" customFormat="1" ht="23.25" customHeight="1" x14ac:dyDescent="0.2">
      <c r="B4" s="16"/>
      <c r="D4" s="18"/>
      <c r="E4" s="18"/>
      <c r="F4" s="18"/>
      <c r="G4" s="336"/>
      <c r="H4" s="350"/>
      <c r="I4" s="350"/>
      <c r="J4" s="350"/>
      <c r="K4" s="350"/>
      <c r="L4" s="350"/>
      <c r="M4" s="338"/>
    </row>
    <row r="5" spans="2:13" s="15" customFormat="1" ht="48" customHeight="1" thickBot="1" x14ac:dyDescent="0.25">
      <c r="B5" s="16"/>
      <c r="D5" s="18"/>
      <c r="E5" s="18"/>
      <c r="F5" s="18"/>
      <c r="G5" s="354"/>
      <c r="H5" s="355"/>
      <c r="I5" s="355"/>
      <c r="J5" s="355"/>
      <c r="K5" s="355"/>
      <c r="L5" s="355"/>
      <c r="M5" s="356"/>
    </row>
    <row r="6" spans="2:13" s="15" customFormat="1" x14ac:dyDescent="0.2">
      <c r="B6" s="16"/>
      <c r="G6" s="16"/>
      <c r="H6" s="16"/>
    </row>
    <row r="7" spans="2:13" s="15" customFormat="1" x14ac:dyDescent="0.2">
      <c r="B7" s="16"/>
      <c r="G7" s="16"/>
      <c r="H7" s="16"/>
    </row>
    <row r="8" spans="2:13" s="15" customFormat="1" x14ac:dyDescent="0.2">
      <c r="B8" s="16"/>
      <c r="G8" s="16"/>
      <c r="H8" s="16"/>
    </row>
    <row r="9" spans="2:13" s="15" customFormat="1" x14ac:dyDescent="0.2">
      <c r="B9" s="16"/>
      <c r="G9" s="16"/>
      <c r="H9" s="16"/>
    </row>
    <row r="10" spans="2:13" s="15" customFormat="1" x14ac:dyDescent="0.2">
      <c r="B10" s="16"/>
      <c r="G10" s="16"/>
      <c r="H10" s="16"/>
    </row>
    <row r="11" spans="2:13" s="15" customFormat="1" x14ac:dyDescent="0.2">
      <c r="B11" s="16"/>
      <c r="G11" s="16"/>
      <c r="H11" s="16"/>
    </row>
    <row r="12" spans="2:13" s="15" customFormat="1" x14ac:dyDescent="0.2">
      <c r="B12" s="16"/>
      <c r="G12" s="16"/>
      <c r="H12" s="16"/>
    </row>
    <row r="13" spans="2:13" s="15" customFormat="1" x14ac:dyDescent="0.2">
      <c r="B13" s="16"/>
      <c r="G13" s="16"/>
      <c r="H13" s="16"/>
    </row>
    <row r="14" spans="2:13" s="15" customFormat="1" x14ac:dyDescent="0.2">
      <c r="B14" s="16"/>
      <c r="G14" s="16"/>
      <c r="H14" s="16"/>
    </row>
    <row r="15" spans="2:13" s="15" customFormat="1" x14ac:dyDescent="0.2">
      <c r="B15" s="16"/>
      <c r="G15" s="16"/>
      <c r="H15" s="16"/>
    </row>
    <row r="16" spans="2:13" s="15" customFormat="1" x14ac:dyDescent="0.2">
      <c r="B16" s="16"/>
      <c r="G16" s="16"/>
      <c r="H16" s="16"/>
    </row>
    <row r="17" spans="1:13" s="15" customFormat="1" x14ac:dyDescent="0.2">
      <c r="B17" s="16"/>
      <c r="G17" s="16"/>
      <c r="H17" s="16"/>
    </row>
    <row r="18" spans="1:13" s="15" customFormat="1" x14ac:dyDescent="0.2">
      <c r="B18" s="16"/>
      <c r="G18" s="16"/>
      <c r="H18" s="16"/>
    </row>
    <row r="19" spans="1:13" s="15" customFormat="1" x14ac:dyDescent="0.2">
      <c r="B19" s="16"/>
      <c r="G19" s="16"/>
      <c r="H19" s="16"/>
    </row>
    <row r="20" spans="1:13" ht="14.25" customHeight="1" x14ac:dyDescent="0.2">
      <c r="A20" s="302" t="s">
        <v>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4"/>
    </row>
    <row r="21" spans="1:13" ht="29.25" customHeight="1" x14ac:dyDescent="0.2">
      <c r="A21" s="305" t="s">
        <v>1</v>
      </c>
      <c r="B21" s="306"/>
      <c r="C21" s="19" t="s">
        <v>2</v>
      </c>
      <c r="D21" s="19" t="s">
        <v>3</v>
      </c>
      <c r="E21" s="305" t="s">
        <v>4</v>
      </c>
      <c r="F21" s="307"/>
      <c r="G21" s="306"/>
      <c r="H21" s="305" t="s">
        <v>5</v>
      </c>
      <c r="I21" s="306"/>
      <c r="J21" s="19" t="s">
        <v>6</v>
      </c>
      <c r="K21" s="19" t="s">
        <v>7</v>
      </c>
      <c r="L21" s="19" t="s">
        <v>8</v>
      </c>
      <c r="M21" s="19" t="s">
        <v>9</v>
      </c>
    </row>
    <row r="22" spans="1:13" s="23" customFormat="1" ht="24" customHeight="1" x14ac:dyDescent="0.2">
      <c r="A22" s="308" t="s">
        <v>89</v>
      </c>
      <c r="B22" s="309"/>
      <c r="C22" s="28" t="s">
        <v>90</v>
      </c>
      <c r="D22" s="29" t="s">
        <v>64</v>
      </c>
      <c r="E22" s="310">
        <v>9781546017646</v>
      </c>
      <c r="F22" s="311"/>
      <c r="G22" s="312"/>
      <c r="H22" s="313"/>
      <c r="I22" s="314"/>
      <c r="J22" s="9">
        <v>24</v>
      </c>
      <c r="K22" s="9">
        <v>19.97</v>
      </c>
      <c r="L22" s="13"/>
      <c r="M22" s="13"/>
    </row>
    <row r="23" spans="1:13" s="23" customFormat="1" ht="24" customHeight="1" x14ac:dyDescent="0.2">
      <c r="A23" s="315" t="s">
        <v>91</v>
      </c>
      <c r="B23" s="316"/>
      <c r="C23" s="30" t="s">
        <v>90</v>
      </c>
      <c r="D23" s="31" t="s">
        <v>64</v>
      </c>
      <c r="E23" s="317">
        <v>9781546015611</v>
      </c>
      <c r="F23" s="318"/>
      <c r="G23" s="319"/>
      <c r="H23" s="320"/>
      <c r="I23" s="321"/>
      <c r="J23" s="8">
        <v>26</v>
      </c>
      <c r="K23" s="8">
        <v>21.97</v>
      </c>
      <c r="L23" s="14"/>
      <c r="M23" s="14"/>
    </row>
    <row r="24" spans="1:13" s="23" customFormat="1" ht="24" customHeight="1" x14ac:dyDescent="0.2">
      <c r="A24" s="308" t="s">
        <v>92</v>
      </c>
      <c r="B24" s="309"/>
      <c r="C24" s="28" t="s">
        <v>90</v>
      </c>
      <c r="D24" s="29" t="s">
        <v>93</v>
      </c>
      <c r="E24" s="310">
        <v>9781549160134</v>
      </c>
      <c r="F24" s="311"/>
      <c r="G24" s="312"/>
      <c r="H24" s="313"/>
      <c r="I24" s="314"/>
      <c r="J24" s="9">
        <v>35</v>
      </c>
      <c r="K24" s="9">
        <v>29.97</v>
      </c>
      <c r="L24" s="13"/>
      <c r="M24" s="13"/>
    </row>
  </sheetData>
  <mergeCells count="15">
    <mergeCell ref="A24:B24"/>
    <mergeCell ref="E24:G24"/>
    <mergeCell ref="H24:I24"/>
    <mergeCell ref="A22:B22"/>
    <mergeCell ref="E22:G22"/>
    <mergeCell ref="H22:I22"/>
    <mergeCell ref="A23:B23"/>
    <mergeCell ref="E23:G23"/>
    <mergeCell ref="H23:I23"/>
    <mergeCell ref="G1:M1"/>
    <mergeCell ref="G2:M5"/>
    <mergeCell ref="A20:M20"/>
    <mergeCell ref="A21:B21"/>
    <mergeCell ref="E21:G21"/>
    <mergeCell ref="H21:I21"/>
  </mergeCells>
  <pageMargins left="0.7" right="0.7" top="0.75" bottom="0.75" header="0.3" footer="0.3"/>
  <pageSetup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86A0-D4D5-4525-AFD9-A548195B2E0C}">
  <sheetPr>
    <pageSetUpPr fitToPage="1"/>
  </sheetPr>
  <dimension ref="A1:L39"/>
  <sheetViews>
    <sheetView showGridLines="0" zoomScaleNormal="100" workbookViewId="0">
      <selection activeCell="Q24" sqref="Q24"/>
    </sheetView>
  </sheetViews>
  <sheetFormatPr defaultRowHeight="15" x14ac:dyDescent="0.25"/>
  <cols>
    <col min="1" max="1" width="7" style="100" customWidth="1"/>
    <col min="2" max="2" width="17.1640625" style="97" customWidth="1"/>
    <col min="3" max="3" width="47" style="97" customWidth="1"/>
    <col min="4" max="4" width="19.5" style="100" bestFit="1" customWidth="1"/>
    <col min="5" max="5" width="11.83203125" style="97" customWidth="1"/>
    <col min="6" max="6" width="12" style="97" customWidth="1"/>
    <col min="7" max="7" width="11.33203125" style="97" customWidth="1"/>
    <col min="8" max="8" width="2" style="97" customWidth="1"/>
    <col min="9" max="9" width="9.33203125" style="98"/>
    <col min="10" max="11" width="9.33203125" style="99"/>
    <col min="12" max="16384" width="9.33203125" style="97"/>
  </cols>
  <sheetData>
    <row r="1" spans="1:12" ht="42" customHeight="1" thickBot="1" x14ac:dyDescent="0.3">
      <c r="A1" s="94"/>
      <c r="B1" s="95"/>
      <c r="C1" s="95"/>
      <c r="D1" s="94"/>
      <c r="E1" s="95"/>
      <c r="F1" s="95"/>
      <c r="G1" s="96" t="s">
        <v>170</v>
      </c>
    </row>
    <row r="2" spans="1:12" ht="6.75" customHeight="1" x14ac:dyDescent="0.25"/>
    <row r="3" spans="1:12" ht="18.75" customHeight="1" x14ac:dyDescent="0.25">
      <c r="B3" s="101" t="s">
        <v>171</v>
      </c>
      <c r="C3" s="102" t="s">
        <v>272</v>
      </c>
      <c r="D3" s="101" t="s">
        <v>172</v>
      </c>
      <c r="E3" s="358">
        <f>E4-15</f>
        <v>44213</v>
      </c>
      <c r="F3" s="358"/>
    </row>
    <row r="4" spans="1:12" ht="18.75" customHeight="1" x14ac:dyDescent="0.25">
      <c r="B4" s="101" t="s">
        <v>173</v>
      </c>
      <c r="C4" s="102"/>
      <c r="D4" s="101" t="s">
        <v>174</v>
      </c>
      <c r="E4" s="358">
        <v>44228</v>
      </c>
      <c r="F4" s="358"/>
    </row>
    <row r="5" spans="1:12" ht="18.75" customHeight="1" x14ac:dyDescent="0.25">
      <c r="B5" s="101" t="s">
        <v>175</v>
      </c>
      <c r="C5" s="102" t="s">
        <v>273</v>
      </c>
      <c r="D5" s="101" t="s">
        <v>176</v>
      </c>
      <c r="E5" s="358">
        <v>44254</v>
      </c>
      <c r="F5" s="358"/>
    </row>
    <row r="6" spans="1:12" ht="18.75" customHeight="1" x14ac:dyDescent="0.25">
      <c r="B6" s="101" t="s">
        <v>177</v>
      </c>
      <c r="C6" s="102" t="s">
        <v>274</v>
      </c>
      <c r="D6" s="101" t="s">
        <v>178</v>
      </c>
      <c r="E6" s="359"/>
      <c r="F6" s="359"/>
    </row>
    <row r="7" spans="1:12" ht="18.75" customHeight="1" x14ac:dyDescent="0.25">
      <c r="B7" s="101" t="s">
        <v>179</v>
      </c>
      <c r="C7" s="102" t="str">
        <f>G1</f>
        <v>Munce Winter</v>
      </c>
      <c r="D7" s="103" t="s">
        <v>180</v>
      </c>
      <c r="E7" s="358">
        <f ca="1">TODAY()</f>
        <v>44221</v>
      </c>
      <c r="F7" s="360"/>
    </row>
    <row r="8" spans="1:12" ht="18.75" customHeight="1" x14ac:dyDescent="0.25">
      <c r="B8" s="101" t="s">
        <v>181</v>
      </c>
      <c r="C8" s="104" t="s">
        <v>182</v>
      </c>
      <c r="D8" s="101" t="s">
        <v>183</v>
      </c>
      <c r="E8" s="360" t="str">
        <f ca="1">IF(E6&gt;=TODAY(),"90 days","NONE")</f>
        <v>NONE</v>
      </c>
      <c r="F8" s="360"/>
    </row>
    <row r="9" spans="1:12" ht="32.25" customHeight="1" x14ac:dyDescent="0.25">
      <c r="A9" s="357" t="s">
        <v>184</v>
      </c>
      <c r="B9" s="357"/>
      <c r="C9" s="357"/>
      <c r="D9" s="357"/>
      <c r="E9" s="357"/>
      <c r="F9" s="357"/>
      <c r="G9" s="357"/>
    </row>
    <row r="10" spans="1:12" x14ac:dyDescent="0.25">
      <c r="A10" s="105"/>
    </row>
    <row r="11" spans="1:12" ht="30.75" thickBot="1" x14ac:dyDescent="0.3">
      <c r="A11" s="106" t="s">
        <v>185</v>
      </c>
      <c r="B11" s="107" t="s">
        <v>186</v>
      </c>
      <c r="C11" s="107" t="s">
        <v>187</v>
      </c>
      <c r="D11" s="107" t="s">
        <v>188</v>
      </c>
      <c r="E11" s="107" t="s">
        <v>189</v>
      </c>
      <c r="F11" s="108" t="s">
        <v>190</v>
      </c>
      <c r="G11" s="109" t="s">
        <v>28</v>
      </c>
      <c r="I11" s="110" t="s">
        <v>191</v>
      </c>
      <c r="J11" s="111" t="s">
        <v>192</v>
      </c>
      <c r="K11" s="112" t="s">
        <v>193</v>
      </c>
    </row>
    <row r="12" spans="1:12" ht="15.75" x14ac:dyDescent="0.25">
      <c r="A12" s="113"/>
      <c r="B12" s="114"/>
      <c r="C12" s="115"/>
      <c r="D12" s="113"/>
      <c r="E12" s="114"/>
      <c r="F12" s="114"/>
      <c r="G12" s="114"/>
      <c r="I12" s="114"/>
      <c r="J12" s="114"/>
      <c r="K12" s="114"/>
    </row>
    <row r="13" spans="1:12" x14ac:dyDescent="0.25">
      <c r="A13" s="116"/>
      <c r="B13" s="117">
        <v>9780310767442</v>
      </c>
      <c r="C13" s="118" t="s">
        <v>194</v>
      </c>
      <c r="D13" s="119"/>
      <c r="E13" s="120">
        <v>16.989999999999998</v>
      </c>
      <c r="F13" s="121" t="s">
        <v>195</v>
      </c>
      <c r="G13" s="122">
        <v>0.64</v>
      </c>
      <c r="I13" s="123" t="str">
        <f t="shared" ref="I13:I25" si="0">IF(A13&gt;0,(1-(J13/(E13*0.6))),"")</f>
        <v/>
      </c>
      <c r="J13" s="124" t="str">
        <f t="shared" ref="J13:J33" si="1">IF(A13&gt;0,(E13*(1-G13)),"")</f>
        <v/>
      </c>
      <c r="K13" s="124" t="str">
        <f t="shared" ref="K13:K33" si="2">IF(A13&gt;0,(J13*A13),"")</f>
        <v/>
      </c>
      <c r="L13" s="125"/>
    </row>
    <row r="14" spans="1:12" x14ac:dyDescent="0.25">
      <c r="A14" s="116"/>
      <c r="B14" s="126">
        <v>9780310767459</v>
      </c>
      <c r="C14" s="127" t="s">
        <v>196</v>
      </c>
      <c r="D14" s="119"/>
      <c r="E14" s="128">
        <v>16.989999999999998</v>
      </c>
      <c r="F14" s="121" t="s">
        <v>195</v>
      </c>
      <c r="G14" s="122">
        <v>0.64</v>
      </c>
      <c r="I14" s="123" t="str">
        <f t="shared" si="0"/>
        <v/>
      </c>
      <c r="J14" s="124" t="str">
        <f t="shared" si="1"/>
        <v/>
      </c>
      <c r="K14" s="124" t="str">
        <f t="shared" si="2"/>
        <v/>
      </c>
      <c r="L14" s="125"/>
    </row>
    <row r="15" spans="1:12" x14ac:dyDescent="0.25">
      <c r="A15" s="116"/>
      <c r="B15" s="126">
        <v>9780310767435</v>
      </c>
      <c r="C15" s="127" t="s">
        <v>197</v>
      </c>
      <c r="D15" s="119"/>
      <c r="E15" s="129">
        <v>16.989999999999998</v>
      </c>
      <c r="F15" s="121" t="s">
        <v>195</v>
      </c>
      <c r="G15" s="122">
        <v>0.64</v>
      </c>
      <c r="I15" s="123" t="str">
        <f t="shared" si="0"/>
        <v/>
      </c>
      <c r="J15" s="124" t="str">
        <f t="shared" si="1"/>
        <v/>
      </c>
      <c r="K15" s="124" t="str">
        <f t="shared" si="2"/>
        <v/>
      </c>
      <c r="L15" s="125"/>
    </row>
    <row r="16" spans="1:12" x14ac:dyDescent="0.25">
      <c r="A16" s="116"/>
      <c r="B16" s="117">
        <v>9780310767411</v>
      </c>
      <c r="C16" s="118" t="s">
        <v>198</v>
      </c>
      <c r="D16" s="119"/>
      <c r="E16" s="120">
        <v>16.989999999999998</v>
      </c>
      <c r="F16" s="121" t="s">
        <v>195</v>
      </c>
      <c r="G16" s="122">
        <v>0.64</v>
      </c>
      <c r="I16" s="123" t="str">
        <f t="shared" si="0"/>
        <v/>
      </c>
      <c r="J16" s="124" t="str">
        <f t="shared" si="1"/>
        <v/>
      </c>
      <c r="K16" s="124" t="str">
        <f t="shared" si="2"/>
        <v/>
      </c>
      <c r="L16" s="125"/>
    </row>
    <row r="17" spans="1:12" x14ac:dyDescent="0.25">
      <c r="A17" s="116"/>
      <c r="B17" s="130">
        <v>9780310750130</v>
      </c>
      <c r="C17" s="118" t="s">
        <v>199</v>
      </c>
      <c r="D17" s="119"/>
      <c r="E17" s="120">
        <v>18.989999999999998</v>
      </c>
      <c r="F17" s="121" t="s">
        <v>195</v>
      </c>
      <c r="G17" s="122">
        <v>0.64</v>
      </c>
      <c r="I17" s="123" t="str">
        <f t="shared" si="0"/>
        <v/>
      </c>
      <c r="J17" s="124" t="str">
        <f t="shared" si="1"/>
        <v/>
      </c>
      <c r="K17" s="124" t="str">
        <f t="shared" si="2"/>
        <v/>
      </c>
      <c r="L17" s="125"/>
    </row>
    <row r="18" spans="1:12" x14ac:dyDescent="0.25">
      <c r="A18" s="116"/>
      <c r="B18" s="117">
        <v>9780310755364</v>
      </c>
      <c r="C18" s="127" t="s">
        <v>200</v>
      </c>
      <c r="D18" s="119"/>
      <c r="E18" s="128">
        <v>9.99</v>
      </c>
      <c r="F18" s="121" t="s">
        <v>195</v>
      </c>
      <c r="G18" s="122">
        <v>0.64</v>
      </c>
      <c r="I18" s="123" t="str">
        <f t="shared" si="0"/>
        <v/>
      </c>
      <c r="J18" s="124" t="str">
        <f t="shared" si="1"/>
        <v/>
      </c>
      <c r="K18" s="124" t="str">
        <f t="shared" si="2"/>
        <v/>
      </c>
      <c r="L18" s="125"/>
    </row>
    <row r="19" spans="1:12" x14ac:dyDescent="0.25">
      <c r="A19" s="116"/>
      <c r="B19" s="126">
        <v>9780310756101</v>
      </c>
      <c r="C19" s="127" t="s">
        <v>201</v>
      </c>
      <c r="D19" s="119"/>
      <c r="E19" s="129">
        <v>9.99</v>
      </c>
      <c r="F19" s="121" t="s">
        <v>195</v>
      </c>
      <c r="G19" s="122">
        <v>0.64</v>
      </c>
      <c r="I19" s="123" t="str">
        <f t="shared" si="0"/>
        <v/>
      </c>
      <c r="J19" s="124" t="str">
        <f t="shared" si="1"/>
        <v/>
      </c>
      <c r="K19" s="124" t="str">
        <f t="shared" si="2"/>
        <v/>
      </c>
      <c r="L19" s="125"/>
    </row>
    <row r="20" spans="1:12" x14ac:dyDescent="0.25">
      <c r="A20" s="116"/>
      <c r="B20" s="126">
        <v>9780310113607</v>
      </c>
      <c r="C20" s="127" t="s">
        <v>202</v>
      </c>
      <c r="D20" s="119"/>
      <c r="E20" s="129">
        <v>19.989999999999998</v>
      </c>
      <c r="F20" s="121" t="s">
        <v>195</v>
      </c>
      <c r="G20" s="122">
        <v>0.64</v>
      </c>
      <c r="I20" s="123" t="str">
        <f t="shared" si="0"/>
        <v/>
      </c>
      <c r="J20" s="124" t="str">
        <f t="shared" si="1"/>
        <v/>
      </c>
      <c r="K20" s="124" t="str">
        <f t="shared" si="2"/>
        <v/>
      </c>
      <c r="L20" s="125"/>
    </row>
    <row r="21" spans="1:12" x14ac:dyDescent="0.25">
      <c r="A21" s="116"/>
      <c r="B21" s="117">
        <v>9781400215324</v>
      </c>
      <c r="C21" s="118" t="s">
        <v>203</v>
      </c>
      <c r="D21" s="119"/>
      <c r="E21" s="120">
        <v>24.99</v>
      </c>
      <c r="F21" s="121" t="s">
        <v>195</v>
      </c>
      <c r="G21" s="122">
        <v>0.64</v>
      </c>
      <c r="I21" s="123" t="str">
        <f t="shared" si="0"/>
        <v/>
      </c>
      <c r="J21" s="124" t="str">
        <f t="shared" si="1"/>
        <v/>
      </c>
      <c r="K21" s="124" t="str">
        <f t="shared" si="2"/>
        <v/>
      </c>
      <c r="L21" s="125"/>
    </row>
    <row r="22" spans="1:12" x14ac:dyDescent="0.25">
      <c r="A22" s="116"/>
      <c r="B22" s="126">
        <v>9780310104773</v>
      </c>
      <c r="C22" s="131" t="s">
        <v>204</v>
      </c>
      <c r="D22" s="119"/>
      <c r="E22" s="129">
        <v>24.99</v>
      </c>
      <c r="F22" s="121" t="s">
        <v>205</v>
      </c>
      <c r="G22" s="122">
        <v>0.6</v>
      </c>
      <c r="I22" s="123" t="str">
        <f>IF(A22&gt;0,(1-(J22/(E22*0.7))),"")</f>
        <v/>
      </c>
      <c r="J22" s="124" t="str">
        <f t="shared" si="1"/>
        <v/>
      </c>
      <c r="K22" s="124" t="str">
        <f t="shared" si="2"/>
        <v/>
      </c>
      <c r="L22" s="125"/>
    </row>
    <row r="23" spans="1:12" x14ac:dyDescent="0.25">
      <c r="A23" s="116"/>
      <c r="B23" s="126">
        <v>9781591451877</v>
      </c>
      <c r="C23" s="127" t="s">
        <v>206</v>
      </c>
      <c r="D23" s="119"/>
      <c r="E23" s="129">
        <v>29.99</v>
      </c>
      <c r="F23" s="121" t="s">
        <v>195</v>
      </c>
      <c r="G23" s="122">
        <v>0.64</v>
      </c>
      <c r="I23" s="123" t="str">
        <f t="shared" si="0"/>
        <v/>
      </c>
      <c r="J23" s="124" t="str">
        <f t="shared" si="1"/>
        <v/>
      </c>
      <c r="K23" s="124" t="str">
        <f t="shared" si="2"/>
        <v/>
      </c>
      <c r="L23" s="125"/>
    </row>
    <row r="24" spans="1:12" x14ac:dyDescent="0.25">
      <c r="A24" s="116"/>
      <c r="B24" s="130">
        <v>9781400203758</v>
      </c>
      <c r="C24" s="118" t="s">
        <v>207</v>
      </c>
      <c r="D24" s="119"/>
      <c r="E24" s="120">
        <v>18.989999999999998</v>
      </c>
      <c r="F24" s="121" t="s">
        <v>195</v>
      </c>
      <c r="G24" s="122">
        <v>0.64</v>
      </c>
      <c r="I24" s="123" t="str">
        <f t="shared" si="0"/>
        <v/>
      </c>
      <c r="J24" s="124" t="str">
        <f t="shared" si="1"/>
        <v/>
      </c>
      <c r="K24" s="124" t="str">
        <f t="shared" si="2"/>
        <v/>
      </c>
      <c r="L24" s="125"/>
    </row>
    <row r="25" spans="1:12" ht="30" x14ac:dyDescent="0.25">
      <c r="A25" s="116"/>
      <c r="B25" s="126">
        <v>9780310757016</v>
      </c>
      <c r="C25" s="131" t="s">
        <v>208</v>
      </c>
      <c r="D25" s="119"/>
      <c r="E25" s="132">
        <v>24.99</v>
      </c>
      <c r="F25" s="121" t="s">
        <v>195</v>
      </c>
      <c r="G25" s="122">
        <v>0.64</v>
      </c>
      <c r="I25" s="123" t="str">
        <f t="shared" si="0"/>
        <v/>
      </c>
      <c r="J25" s="124" t="str">
        <f t="shared" si="1"/>
        <v/>
      </c>
      <c r="K25" s="124" t="str">
        <f t="shared" si="2"/>
        <v/>
      </c>
      <c r="L25" s="125"/>
    </row>
    <row r="26" spans="1:12" ht="45" x14ac:dyDescent="0.25">
      <c r="A26" s="116"/>
      <c r="B26" s="126">
        <v>9780310452799</v>
      </c>
      <c r="C26" s="127" t="s">
        <v>209</v>
      </c>
      <c r="D26" s="119"/>
      <c r="E26" s="129">
        <v>74.989999999999995</v>
      </c>
      <c r="F26" s="121" t="s">
        <v>205</v>
      </c>
      <c r="G26" s="133">
        <v>0.6</v>
      </c>
      <c r="I26" s="123" t="str">
        <f>IF(A26&gt;0,(1-(J26/(E26*0.7))),"")</f>
        <v/>
      </c>
      <c r="J26" s="124" t="str">
        <f t="shared" si="1"/>
        <v/>
      </c>
      <c r="K26" s="124" t="str">
        <f t="shared" si="2"/>
        <v/>
      </c>
      <c r="L26" s="125"/>
    </row>
    <row r="27" spans="1:12" ht="45" x14ac:dyDescent="0.25">
      <c r="A27" s="116"/>
      <c r="B27" s="126">
        <v>9780310452812</v>
      </c>
      <c r="C27" s="127" t="s">
        <v>210</v>
      </c>
      <c r="D27" s="119"/>
      <c r="E27" s="129">
        <v>74.989999999999995</v>
      </c>
      <c r="F27" s="121" t="s">
        <v>205</v>
      </c>
      <c r="G27" s="133">
        <v>0.6</v>
      </c>
      <c r="I27" s="123" t="str">
        <f>IF(A27&gt;0,(1-(J27/(E27*0.7))),"")</f>
        <v/>
      </c>
      <c r="J27" s="124" t="str">
        <f t="shared" si="1"/>
        <v/>
      </c>
      <c r="K27" s="124" t="str">
        <f t="shared" si="2"/>
        <v/>
      </c>
      <c r="L27" s="125"/>
    </row>
    <row r="28" spans="1:12" ht="30" x14ac:dyDescent="0.25">
      <c r="A28" s="116"/>
      <c r="B28" s="126">
        <v>9780310452843</v>
      </c>
      <c r="C28" s="127" t="s">
        <v>211</v>
      </c>
      <c r="D28" s="119"/>
      <c r="E28" s="129">
        <v>74.989999999999995</v>
      </c>
      <c r="F28" s="121" t="s">
        <v>205</v>
      </c>
      <c r="G28" s="133">
        <v>0.6</v>
      </c>
      <c r="I28" s="123" t="str">
        <f>IF(A28&gt;0,(1-(J28/(E28*0.7))),"")</f>
        <v/>
      </c>
      <c r="J28" s="124" t="str">
        <f t="shared" si="1"/>
        <v/>
      </c>
      <c r="K28" s="124" t="str">
        <f t="shared" si="2"/>
        <v/>
      </c>
      <c r="L28" s="125"/>
    </row>
    <row r="29" spans="1:12" ht="30" x14ac:dyDescent="0.25">
      <c r="A29" s="116"/>
      <c r="B29" s="126">
        <v>9780310454595</v>
      </c>
      <c r="C29" s="127" t="s">
        <v>212</v>
      </c>
      <c r="D29" s="119"/>
      <c r="E29" s="129">
        <v>44.99</v>
      </c>
      <c r="F29" s="121" t="s">
        <v>205</v>
      </c>
      <c r="G29" s="133">
        <v>0.6</v>
      </c>
      <c r="I29" s="123" t="str">
        <f>IF(A29&gt;0,(1-(J29/(E29*0.7))),"")</f>
        <v/>
      </c>
      <c r="J29" s="124" t="str">
        <f t="shared" si="1"/>
        <v/>
      </c>
      <c r="K29" s="124" t="str">
        <f t="shared" si="2"/>
        <v/>
      </c>
      <c r="L29" s="125"/>
    </row>
    <row r="30" spans="1:12" ht="30" x14ac:dyDescent="0.25">
      <c r="A30" s="116"/>
      <c r="B30" s="130">
        <v>9780310454571</v>
      </c>
      <c r="C30" s="118" t="s">
        <v>213</v>
      </c>
      <c r="D30" s="119"/>
      <c r="E30" s="120">
        <v>54.99</v>
      </c>
      <c r="F30" s="121" t="s">
        <v>205</v>
      </c>
      <c r="G30" s="133">
        <v>0.6</v>
      </c>
      <c r="I30" s="123" t="str">
        <f>IF(A30&gt;0,(1-(J30/(E30*0.7))),"")</f>
        <v/>
      </c>
      <c r="J30" s="124" t="str">
        <f t="shared" si="1"/>
        <v/>
      </c>
      <c r="K30" s="124" t="str">
        <f t="shared" si="2"/>
        <v/>
      </c>
      <c r="L30" s="125"/>
    </row>
    <row r="31" spans="1:12" x14ac:dyDescent="0.25">
      <c r="A31" s="116"/>
      <c r="B31" s="117">
        <v>9780310337379</v>
      </c>
      <c r="C31" s="118" t="s">
        <v>214</v>
      </c>
      <c r="D31" s="119"/>
      <c r="E31" s="128">
        <v>18.989999999999998</v>
      </c>
      <c r="F31" s="121" t="s">
        <v>195</v>
      </c>
      <c r="G31" s="122">
        <v>0.64</v>
      </c>
      <c r="I31" s="123" t="str">
        <f>IF(A31&gt;0,(1-(J31/(E31*0.6))),"")</f>
        <v/>
      </c>
      <c r="J31" s="124" t="str">
        <f t="shared" si="1"/>
        <v/>
      </c>
      <c r="K31" s="124" t="str">
        <f t="shared" si="2"/>
        <v/>
      </c>
      <c r="L31" s="125"/>
    </row>
    <row r="32" spans="1:12" x14ac:dyDescent="0.25">
      <c r="A32" s="116"/>
      <c r="B32" s="134">
        <v>9780310352143</v>
      </c>
      <c r="C32" s="118" t="s">
        <v>215</v>
      </c>
      <c r="D32" s="119"/>
      <c r="E32" s="120">
        <v>25.99</v>
      </c>
      <c r="F32" s="121" t="s">
        <v>195</v>
      </c>
      <c r="G32" s="122">
        <v>0.64</v>
      </c>
      <c r="I32" s="123" t="str">
        <f>IF(A32&gt;0,(1-(J32/(E32*0.6))),"")</f>
        <v/>
      </c>
      <c r="J32" s="124" t="str">
        <f t="shared" si="1"/>
        <v/>
      </c>
      <c r="K32" s="124" t="str">
        <f t="shared" si="2"/>
        <v/>
      </c>
      <c r="L32" s="125"/>
    </row>
    <row r="33" spans="1:12" ht="15" customHeight="1" thickBot="1" x14ac:dyDescent="0.3">
      <c r="A33" s="116"/>
      <c r="B33" s="135"/>
      <c r="C33" s="136"/>
      <c r="D33" s="137"/>
      <c r="E33" s="138"/>
      <c r="F33" s="139"/>
      <c r="G33" s="140"/>
      <c r="I33" s="141" t="str">
        <f t="shared" ref="I33" si="3">IF(A33&gt;0,(1-(J33/(F33))),"")</f>
        <v/>
      </c>
      <c r="J33" s="124" t="str">
        <f t="shared" si="1"/>
        <v/>
      </c>
      <c r="K33" s="124" t="str">
        <f t="shared" si="2"/>
        <v/>
      </c>
      <c r="L33" s="125"/>
    </row>
    <row r="34" spans="1:12" ht="15.75" x14ac:dyDescent="0.25">
      <c r="A34" s="113"/>
      <c r="B34" s="114"/>
      <c r="C34" s="115" t="s">
        <v>216</v>
      </c>
      <c r="D34" s="113"/>
      <c r="E34" s="114"/>
      <c r="F34" s="114"/>
      <c r="G34" s="114"/>
      <c r="I34" s="142"/>
      <c r="J34" s="143"/>
      <c r="K34" s="143"/>
    </row>
    <row r="35" spans="1:12" x14ac:dyDescent="0.25">
      <c r="A35" s="144">
        <f>ROUNDUP(SUMIF($F$11:$F$34,F35,$A$11:$A$34)/14,0)</f>
        <v>0</v>
      </c>
      <c r="B35" s="145" t="s">
        <v>217</v>
      </c>
      <c r="C35" s="145" t="s">
        <v>218</v>
      </c>
      <c r="D35" s="144"/>
      <c r="E35" s="146">
        <v>0</v>
      </c>
      <c r="F35" s="147" t="s">
        <v>219</v>
      </c>
      <c r="G35" s="145"/>
      <c r="I35" s="141"/>
      <c r="J35" s="148"/>
      <c r="K35" s="148"/>
    </row>
    <row r="36" spans="1:12" x14ac:dyDescent="0.25">
      <c r="A36" s="144">
        <f>ROUNDUP(SUMIF($F$11:$F$34,F36,$A$11:$A$34)/14,0)</f>
        <v>0</v>
      </c>
      <c r="B36" s="145" t="s">
        <v>220</v>
      </c>
      <c r="C36" s="145" t="s">
        <v>221</v>
      </c>
      <c r="D36" s="144"/>
      <c r="E36" s="146">
        <v>0</v>
      </c>
      <c r="F36" s="147" t="s">
        <v>222</v>
      </c>
      <c r="G36" s="145"/>
      <c r="I36" s="141"/>
      <c r="J36" s="148"/>
      <c r="K36" s="148"/>
    </row>
    <row r="37" spans="1:12" x14ac:dyDescent="0.25">
      <c r="A37" s="144">
        <f>ROUNDUP(SUMIF($F$11:$F$34,F37,$A$11:$A$34)/14,0)</f>
        <v>0</v>
      </c>
      <c r="B37" s="145" t="s">
        <v>223</v>
      </c>
      <c r="C37" s="145" t="s">
        <v>224</v>
      </c>
      <c r="D37" s="144"/>
      <c r="E37" s="146">
        <v>0</v>
      </c>
      <c r="F37" s="147" t="s">
        <v>225</v>
      </c>
      <c r="G37" s="145"/>
      <c r="I37" s="141"/>
      <c r="J37" s="148"/>
      <c r="K37" s="148"/>
    </row>
    <row r="38" spans="1:12" s="152" customFormat="1" ht="20.25" customHeight="1" x14ac:dyDescent="0.2">
      <c r="A38" s="149"/>
      <c r="B38" s="150" t="s">
        <v>226</v>
      </c>
      <c r="C38" s="151">
        <f>SUM(A11:A34)</f>
        <v>0</v>
      </c>
      <c r="D38" s="149"/>
      <c r="I38" s="153" t="s">
        <v>227</v>
      </c>
      <c r="J38" s="154"/>
      <c r="K38" s="154"/>
    </row>
    <row r="39" spans="1:12" s="152" customFormat="1" ht="20.25" customHeight="1" x14ac:dyDescent="0.2">
      <c r="A39" s="149"/>
      <c r="B39" s="155" t="s">
        <v>228</v>
      </c>
      <c r="C39" s="156">
        <f>SUM(K11:K34)</f>
        <v>0</v>
      </c>
      <c r="D39" s="149"/>
      <c r="I39" s="153" t="e">
        <f>AVERAGE(I21:I34)</f>
        <v>#DIV/0!</v>
      </c>
      <c r="J39" s="154"/>
      <c r="K39" s="154"/>
    </row>
  </sheetData>
  <mergeCells count="7">
    <mergeCell ref="A9:G9"/>
    <mergeCell ref="E3:F3"/>
    <mergeCell ref="E4:F4"/>
    <mergeCell ref="E5:F5"/>
    <mergeCell ref="E6:F6"/>
    <mergeCell ref="E7:F7"/>
    <mergeCell ref="E8:F8"/>
  </mergeCells>
  <printOptions horizontalCentered="1"/>
  <pageMargins left="0.2" right="0.2" top="0.25" bottom="0.2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Abbey+CA Gift</vt:lpstr>
      <vt:lpstr>Capitol</vt:lpstr>
      <vt:lpstr>Carson</vt:lpstr>
      <vt:lpstr>Charisma</vt:lpstr>
      <vt:lpstr>Christian Art Gifts</vt:lpstr>
      <vt:lpstr>Creative Brands</vt:lpstr>
      <vt:lpstr>Destiny Image</vt:lpstr>
      <vt:lpstr>FaithWords</vt:lpstr>
      <vt:lpstr>HarperCollins</vt:lpstr>
      <vt:lpstr>HarperCollins 2nd Sat Sale</vt:lpstr>
      <vt:lpstr>Harvest House</vt:lpstr>
      <vt:lpstr>InterVarsity Press</vt:lpstr>
      <vt:lpstr>Judson</vt:lpstr>
      <vt:lpstr>Kerusso</vt:lpstr>
      <vt:lpstr>Kregel</vt:lpstr>
      <vt:lpstr>Moody</vt:lpstr>
      <vt:lpstr>P. Graham Dunn</vt:lpstr>
      <vt:lpstr>Tyndale</vt:lpstr>
      <vt:lpstr>HarperCollins!Print_Area</vt:lpstr>
      <vt:lpstr>'HarperCollins 2nd Sat Sale'!Print_Area</vt:lpstr>
      <vt:lpstr>Tyndale!Print_Area</vt:lpstr>
      <vt:lpstr>'Christian Art Gifts'!Print_Titles</vt:lpstr>
      <vt:lpstr>Kerusso!Print_Titles</vt:lpstr>
      <vt:lpstr>'P. Graham Dunn'!Print_Titles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Brooke Koroknay</cp:lastModifiedBy>
  <cp:lastPrinted>2021-01-25T20:26:32Z</cp:lastPrinted>
  <dcterms:created xsi:type="dcterms:W3CDTF">2020-01-30T15:16:21Z</dcterms:created>
  <dcterms:modified xsi:type="dcterms:W3CDTF">2021-01-25T20:26:47Z</dcterms:modified>
</cp:coreProperties>
</file>